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ktorlofgren/Desktop/"/>
    </mc:Choice>
  </mc:AlternateContent>
  <xr:revisionPtr revIDLastSave="0" documentId="8_{3F24DFD2-E0F7-0740-8F5B-00006696E054}" xr6:coauthVersionLast="47" xr6:coauthVersionMax="47" xr10:uidLastSave="{00000000-0000-0000-0000-000000000000}"/>
  <bookViews>
    <workbookView xWindow="0" yWindow="500" windowWidth="28800" windowHeight="15940" activeTab="1" xr2:uid="{F92CC1DA-4910-417E-9AF1-DEAB953F7A6E}"/>
  </bookViews>
  <sheets>
    <sheet name="Sheet1" sheetId="1" r:id="rId1"/>
    <sheet name="Blad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5" i="2" l="1"/>
  <c r="H167" i="2" s="1"/>
  <c r="E219" i="2"/>
  <c r="E217" i="2"/>
  <c r="E221" i="2" s="1"/>
  <c r="E223" i="2" s="1"/>
  <c r="H210" i="2"/>
  <c r="G210" i="2"/>
  <c r="F210" i="2"/>
  <c r="H202" i="2"/>
  <c r="H204" i="2" s="1"/>
  <c r="G202" i="2"/>
  <c r="G219" i="2" s="1"/>
  <c r="F202" i="2"/>
  <c r="F219" i="2" s="1"/>
  <c r="H196" i="2"/>
  <c r="G196" i="2"/>
  <c r="F196" i="2"/>
  <c r="F190" i="2"/>
  <c r="H188" i="2"/>
  <c r="H190" i="2" s="1"/>
  <c r="G188" i="2"/>
  <c r="G190" i="2" s="1"/>
  <c r="F188" i="2"/>
  <c r="H185" i="2"/>
  <c r="H183" i="2"/>
  <c r="G183" i="2"/>
  <c r="F183" i="2"/>
  <c r="G177" i="2"/>
  <c r="F177" i="2"/>
  <c r="G175" i="2"/>
  <c r="F175" i="2"/>
  <c r="H169" i="2"/>
  <c r="H175" i="2" s="1"/>
  <c r="H219" i="2" s="1"/>
  <c r="G167" i="2"/>
  <c r="G217" i="2" s="1"/>
  <c r="F167" i="2"/>
  <c r="F217" i="2" s="1"/>
  <c r="H159" i="2"/>
  <c r="G159" i="2"/>
  <c r="F159" i="2"/>
  <c r="H153" i="2"/>
  <c r="H161" i="2" s="1"/>
  <c r="G153" i="2"/>
  <c r="G161" i="2" s="1"/>
  <c r="F153" i="2"/>
  <c r="F161" i="2" s="1"/>
  <c r="H149" i="2"/>
  <c r="G149" i="2"/>
  <c r="F149" i="2"/>
  <c r="H144" i="2"/>
  <c r="G144" i="2"/>
  <c r="F144" i="2"/>
  <c r="H126" i="2"/>
  <c r="G126" i="2"/>
  <c r="F126" i="2"/>
  <c r="H124" i="2"/>
  <c r="H116" i="2"/>
  <c r="G116" i="2"/>
  <c r="F116" i="2"/>
  <c r="H104" i="2"/>
  <c r="H102" i="2"/>
  <c r="G102" i="2"/>
  <c r="G104" i="2" s="1"/>
  <c r="F102" i="2"/>
  <c r="F104" i="2" s="1"/>
  <c r="H87" i="2"/>
  <c r="H89" i="2" s="1"/>
  <c r="G87" i="2"/>
  <c r="G89" i="2" s="1"/>
  <c r="G91" i="2" s="1"/>
  <c r="F87" i="2"/>
  <c r="F89" i="2" s="1"/>
  <c r="H81" i="2"/>
  <c r="G81" i="2"/>
  <c r="H79" i="2"/>
  <c r="G79" i="2"/>
  <c r="F79" i="2"/>
  <c r="F81" i="2" s="1"/>
  <c r="H70" i="2"/>
  <c r="H72" i="2" s="1"/>
  <c r="G70" i="2"/>
  <c r="F70" i="2"/>
  <c r="H46" i="2"/>
  <c r="G46" i="2"/>
  <c r="G48" i="2" s="1"/>
  <c r="F46" i="2"/>
  <c r="F48" i="2" s="1"/>
  <c r="H37" i="2"/>
  <c r="G37" i="2"/>
  <c r="F37" i="2"/>
  <c r="H24" i="2"/>
  <c r="H26" i="2" s="1"/>
  <c r="G24" i="2"/>
  <c r="G26" i="2" s="1"/>
  <c r="F24" i="2"/>
  <c r="F26" i="2" s="1"/>
  <c r="H16" i="2"/>
  <c r="G16" i="2"/>
  <c r="F16" i="2"/>
  <c r="H46" i="1"/>
  <c r="H37" i="1"/>
  <c r="H24" i="1"/>
  <c r="H16" i="1"/>
  <c r="H185" i="1"/>
  <c r="H188" i="1" s="1"/>
  <c r="E219" i="1"/>
  <c r="E217" i="1"/>
  <c r="F46" i="1"/>
  <c r="H149" i="1"/>
  <c r="G149" i="1"/>
  <c r="F149" i="1"/>
  <c r="H144" i="1"/>
  <c r="G144" i="1"/>
  <c r="F144" i="1"/>
  <c r="F210" i="1"/>
  <c r="G210" i="1"/>
  <c r="F202" i="1"/>
  <c r="G202" i="1"/>
  <c r="F196" i="1"/>
  <c r="G196" i="1"/>
  <c r="F188" i="1"/>
  <c r="G188" i="1"/>
  <c r="F183" i="1"/>
  <c r="F217" i="1" s="1"/>
  <c r="G183" i="1"/>
  <c r="F175" i="1"/>
  <c r="G175" i="1"/>
  <c r="F167" i="1"/>
  <c r="G167" i="1"/>
  <c r="F159" i="1"/>
  <c r="G159" i="1"/>
  <c r="F153" i="1"/>
  <c r="F161" i="1" s="1"/>
  <c r="G153" i="1"/>
  <c r="F116" i="1"/>
  <c r="F126" i="1" s="1"/>
  <c r="G116" i="1"/>
  <c r="G126" i="1" s="1"/>
  <c r="F102" i="1"/>
  <c r="F104" i="1" s="1"/>
  <c r="G102" i="1"/>
  <c r="G104" i="1" s="1"/>
  <c r="F87" i="1"/>
  <c r="F89" i="1" s="1"/>
  <c r="G87" i="1"/>
  <c r="G89" i="1" s="1"/>
  <c r="H87" i="1"/>
  <c r="H89" i="1" s="1"/>
  <c r="F79" i="1"/>
  <c r="F81" i="1" s="1"/>
  <c r="F70" i="1"/>
  <c r="F37" i="1"/>
  <c r="G37" i="1"/>
  <c r="F24" i="1"/>
  <c r="F16" i="1"/>
  <c r="H165" i="1"/>
  <c r="H167" i="1" s="1"/>
  <c r="H169" i="1"/>
  <c r="H175" i="1" s="1"/>
  <c r="H116" i="1"/>
  <c r="H210" i="1"/>
  <c r="H202" i="1"/>
  <c r="H196" i="1"/>
  <c r="H183" i="1"/>
  <c r="H159" i="1"/>
  <c r="H153" i="1"/>
  <c r="H161" i="1" s="1"/>
  <c r="H124" i="1"/>
  <c r="H102" i="1"/>
  <c r="H104" i="1" s="1"/>
  <c r="H79" i="1"/>
  <c r="H81" i="1" s="1"/>
  <c r="G79" i="1"/>
  <c r="G81" i="1" s="1"/>
  <c r="H70" i="1"/>
  <c r="H72" i="1" s="1"/>
  <c r="G70" i="1"/>
  <c r="G46" i="1"/>
  <c r="G24" i="1"/>
  <c r="G16" i="1"/>
  <c r="H48" i="2" l="1"/>
  <c r="H91" i="2" s="1"/>
  <c r="H106" i="2" s="1"/>
  <c r="H128" i="2" s="1"/>
  <c r="H138" i="2" s="1"/>
  <c r="H177" i="2"/>
  <c r="H217" i="2"/>
  <c r="H221" i="2" s="1"/>
  <c r="F91" i="2"/>
  <c r="F106" i="2"/>
  <c r="F128" i="2"/>
  <c r="F138" i="2" s="1"/>
  <c r="F221" i="2"/>
  <c r="F223" i="2" s="1"/>
  <c r="G106" i="2"/>
  <c r="G128" i="2"/>
  <c r="G138" i="2" s="1"/>
  <c r="G221" i="2"/>
  <c r="G223" i="2" s="1"/>
  <c r="F204" i="2"/>
  <c r="G204" i="2"/>
  <c r="H26" i="1"/>
  <c r="F177" i="1"/>
  <c r="E221" i="1"/>
  <c r="E223" i="1" s="1"/>
  <c r="G217" i="1"/>
  <c r="F219" i="1"/>
  <c r="G219" i="1"/>
  <c r="G221" i="1" s="1"/>
  <c r="H217" i="1"/>
  <c r="H219" i="1"/>
  <c r="G161" i="1"/>
  <c r="F26" i="1"/>
  <c r="G177" i="1"/>
  <c r="H204" i="1"/>
  <c r="G190" i="1"/>
  <c r="F190" i="1"/>
  <c r="G204" i="1"/>
  <c r="F204" i="1"/>
  <c r="F48" i="1"/>
  <c r="G26" i="1"/>
  <c r="G48" i="1"/>
  <c r="H48" i="1"/>
  <c r="H126" i="1"/>
  <c r="H177" i="1"/>
  <c r="H190" i="1"/>
  <c r="H223" i="2" l="1"/>
  <c r="H91" i="1"/>
  <c r="H106" i="1" s="1"/>
  <c r="H128" i="1" s="1"/>
  <c r="H138" i="1" s="1"/>
  <c r="H221" i="1"/>
  <c r="F91" i="1"/>
  <c r="F106" i="1" s="1"/>
  <c r="F128" i="1" s="1"/>
  <c r="F138" i="1" s="1"/>
  <c r="F221" i="1"/>
  <c r="G91" i="1"/>
  <c r="G106" i="1" s="1"/>
  <c r="G128" i="1" s="1"/>
  <c r="G138" i="1" s="1"/>
  <c r="G223" i="1" s="1"/>
  <c r="F223" i="1" l="1"/>
  <c r="H223" i="1"/>
</calcChain>
</file>

<file path=xl/sharedStrings.xml><?xml version="1.0" encoding="utf-8"?>
<sst xmlns="http://schemas.openxmlformats.org/spreadsheetml/2006/main" count="468" uniqueCount="175">
  <si>
    <t>Kemistklubben vid Åbo Akademi rf</t>
  </si>
  <si>
    <t>Budget2023</t>
  </si>
  <si>
    <t>Budget 2022</t>
  </si>
  <si>
    <t>Resultat 2022</t>
  </si>
  <si>
    <t>Budget 2023</t>
  </si>
  <si>
    <t>Budget 2024</t>
  </si>
  <si>
    <t>Kommentar</t>
  </si>
  <si>
    <t>ORDINARIEVERKSAMHET</t>
  </si>
  <si>
    <t>KK-artiklar</t>
  </si>
  <si>
    <t>INTÄKTER</t>
  </si>
  <si>
    <t>Halarmärken, intäkter</t>
  </si>
  <si>
    <t>Sångböcker, intäkter</t>
  </si>
  <si>
    <t>Tofsmössor, intäkter</t>
  </si>
  <si>
    <t>7 000</t>
  </si>
  <si>
    <t>Halare, intäkter</t>
  </si>
  <si>
    <t>2 500</t>
  </si>
  <si>
    <t>Collegetröjor, intäkter</t>
  </si>
  <si>
    <t>1 800</t>
  </si>
  <si>
    <t>Övriga KK-artiklar, intäkter</t>
  </si>
  <si>
    <t>Lagerförändring, KK-artiklar</t>
  </si>
  <si>
    <t>12 250</t>
  </si>
  <si>
    <t>KOSTNADER</t>
  </si>
  <si>
    <t>Halarmärken, utgifter</t>
  </si>
  <si>
    <t>Sångböcker, utgifter</t>
  </si>
  <si>
    <t>Tofsmössor, utgifter</t>
  </si>
  <si>
    <t>-7 000</t>
  </si>
  <si>
    <t>Halare, utgifter</t>
  </si>
  <si>
    <t>-2 500</t>
  </si>
  <si>
    <t>Collegetröjor, utgifter</t>
  </si>
  <si>
    <t>-1 800</t>
  </si>
  <si>
    <t>Övriga KK-artiklar, utgifter</t>
  </si>
  <si>
    <t>-12 200</t>
  </si>
  <si>
    <t>SUMMA</t>
  </si>
  <si>
    <t>Övrig ordinär verksamhet</t>
  </si>
  <si>
    <t>Kontorsmaterial, intäkter</t>
  </si>
  <si>
    <t>Festintäkter</t>
  </si>
  <si>
    <t>Övriga xqr^2, intäkter</t>
  </si>
  <si>
    <t>Inlandsxqr^2</t>
  </si>
  <si>
    <t>Vinterblot, intäkter</t>
  </si>
  <si>
    <t>7 500</t>
  </si>
  <si>
    <t>Övriga evenemang, intäkter</t>
  </si>
  <si>
    <t>2 000</t>
  </si>
  <si>
    <t>KK spex, intäkter</t>
  </si>
  <si>
    <t>Intäkter för övrig ordinär verksamhet</t>
  </si>
  <si>
    <t>Funkkisskjortor</t>
  </si>
  <si>
    <t>29 455</t>
  </si>
  <si>
    <t>Kontorsmaterial, utgifter</t>
  </si>
  <si>
    <t>-</t>
  </si>
  <si>
    <t>Festutgifter</t>
  </si>
  <si>
    <t>Övriga xqr^2, utgifter</t>
  </si>
  <si>
    <t>Vinterblot, utgifter</t>
  </si>
  <si>
    <t>-7 900</t>
  </si>
  <si>
    <t>Övriga evenemang, utgifter</t>
  </si>
  <si>
    <t>KK spex, utgifter</t>
  </si>
  <si>
    <t>Utgifter för övrig ordinär verksamhet</t>
  </si>
  <si>
    <t>-31 575</t>
  </si>
  <si>
    <t>-2 120</t>
  </si>
  <si>
    <t>Avskrivningar</t>
  </si>
  <si>
    <t>Administration</t>
  </si>
  <si>
    <t>Underhåll &amp; anskaffningar</t>
  </si>
  <si>
    <t>-1 000</t>
  </si>
  <si>
    <t>Tidningsavgifter</t>
  </si>
  <si>
    <t>Telefonavgifter</t>
  </si>
  <si>
    <t>Postningsavgifter</t>
  </si>
  <si>
    <t>Serviceavgifter</t>
  </si>
  <si>
    <t>Mobilepay</t>
  </si>
  <si>
    <t>Bankavgifter</t>
  </si>
  <si>
    <t>Försäkringsavgifter</t>
  </si>
  <si>
    <t>Kanslimaterial</t>
  </si>
  <si>
    <t>Utbetalade medlemsavgifter</t>
  </si>
  <si>
    <t>Övriga administrativa kostnader</t>
  </si>
  <si>
    <t>-4 990</t>
  </si>
  <si>
    <t>Representation och gulnäbbs verksamhet</t>
  </si>
  <si>
    <t>Representation</t>
  </si>
  <si>
    <t>Gulnäbbsverksamhet</t>
  </si>
  <si>
    <t>Teknologsamarbete</t>
  </si>
  <si>
    <t>-2 600</t>
  </si>
  <si>
    <t>Övrig medlems verksamhet</t>
  </si>
  <si>
    <t>Tekniska Åtgärder</t>
  </si>
  <si>
    <t>Utdelade stöd och stipendier</t>
  </si>
  <si>
    <t>-2 000</t>
  </si>
  <si>
    <t>ÖVERSKOTT</t>
  </si>
  <si>
    <t>-11 660</t>
  </si>
  <si>
    <t>TILLFÖRDA MEDEL</t>
  </si>
  <si>
    <t>Medlemsavgifter</t>
  </si>
  <si>
    <t>1 500</t>
  </si>
  <si>
    <t>Företagssamarbete</t>
  </si>
  <si>
    <t>Erhållna stöd</t>
  </si>
  <si>
    <t>Erhållna donationer</t>
  </si>
  <si>
    <t>Asinda, överskott</t>
  </si>
  <si>
    <t>Redox, överskott</t>
  </si>
  <si>
    <t>8 000</t>
  </si>
  <si>
    <t>-3 660</t>
  </si>
  <si>
    <t>INVESTERINGS-OCH FINANSIERINGSVERKSAMHET</t>
  </si>
  <si>
    <t>Räntor och dividender</t>
  </si>
  <si>
    <t>Kostnader för placerade medel</t>
  </si>
  <si>
    <t>Överföring till Bölge Trobergs fond</t>
  </si>
  <si>
    <t>BTF-förvar</t>
  </si>
  <si>
    <t>Dividender, BTF</t>
  </si>
  <si>
    <t>UTGIFTER</t>
  </si>
  <si>
    <t>Kamratskapsstipendium</t>
  </si>
  <si>
    <t>Förvarsavgifter, BTF</t>
  </si>
  <si>
    <t>ALLMÄNNA UNDERSTÖD</t>
  </si>
  <si>
    <t>Övriga allmänna understöd</t>
  </si>
  <si>
    <t>PROJEKT VERKSAMHET</t>
  </si>
  <si>
    <t>Exqrr</t>
  </si>
  <si>
    <t>Exqr^2, intäkter</t>
  </si>
  <si>
    <t>14 000</t>
  </si>
  <si>
    <t>Exqr^2, utgifter</t>
  </si>
  <si>
    <t>-15 000</t>
  </si>
  <si>
    <t>Wappmiddag</t>
  </si>
  <si>
    <t>Wappmiddag, intäkter</t>
  </si>
  <si>
    <t>5 000</t>
  </si>
  <si>
    <t>Wappmiddag, utgifter</t>
  </si>
  <si>
    <t>-5 600</t>
  </si>
  <si>
    <t>ASINDA</t>
  </si>
  <si>
    <t>ASINDA, intäkter från företag</t>
  </si>
  <si>
    <t>15 500</t>
  </si>
  <si>
    <t>ASINDA, övriga intäkter</t>
  </si>
  <si>
    <t>ASINDA, catering</t>
  </si>
  <si>
    <t>ASINDA, tryckkostnader</t>
  </si>
  <si>
    <t>ASINDA, hyror</t>
  </si>
  <si>
    <t>ASINDA, övriga utgifter</t>
  </si>
  <si>
    <t>-3 000</t>
  </si>
  <si>
    <t>12 500</t>
  </si>
  <si>
    <t>Baal</t>
  </si>
  <si>
    <t>Baal, deltagaravgifter</t>
  </si>
  <si>
    <t>17 000</t>
  </si>
  <si>
    <t>Baal, understöd</t>
  </si>
  <si>
    <t>+0,10 av ASINDA vinst</t>
  </si>
  <si>
    <t>18 500</t>
  </si>
  <si>
    <t>Baal, catering</t>
  </si>
  <si>
    <t>Baal, underhållning</t>
  </si>
  <si>
    <t>Baal, transport</t>
  </si>
  <si>
    <t>Baal, hyror</t>
  </si>
  <si>
    <t>Baal, nahare &amp; sillis</t>
  </si>
  <si>
    <t>Baal, övriga utgifter</t>
  </si>
  <si>
    <t>-1 500</t>
  </si>
  <si>
    <t>-19 100</t>
  </si>
  <si>
    <t>Redox</t>
  </si>
  <si>
    <t>Intäkter</t>
  </si>
  <si>
    <t>Redox, donationer</t>
  </si>
  <si>
    <t>1 200</t>
  </si>
  <si>
    <t>Ska det tryckas eller inte</t>
  </si>
  <si>
    <t>Redox, understöd</t>
  </si>
  <si>
    <t>Hellre 2024 Redox?</t>
  </si>
  <si>
    <t>2 100</t>
  </si>
  <si>
    <t>Redox, tryckning</t>
  </si>
  <si>
    <t>Redox, postning</t>
  </si>
  <si>
    <t>Redox, övriga utgifter</t>
  </si>
  <si>
    <t>-1 700</t>
  </si>
  <si>
    <t>Chalmersspex</t>
  </si>
  <si>
    <t>Chalmersspexet, biljettförsäljning</t>
  </si>
  <si>
    <t>Chalmersspexet, understöd</t>
  </si>
  <si>
    <t>1 000</t>
  </si>
  <si>
    <t>Chalmersspex, catering</t>
  </si>
  <si>
    <t>Chalmersspex, lokaler</t>
  </si>
  <si>
    <t>-1 300</t>
  </si>
  <si>
    <t>Chalmersspex, transporter</t>
  </si>
  <si>
    <t>Chalmersspex, övriga utgifter</t>
  </si>
  <si>
    <t>Övrigt</t>
  </si>
  <si>
    <t>Kompendier, försäljning</t>
  </si>
  <si>
    <t>Övriga intäkter</t>
  </si>
  <si>
    <t>Kompendier, inköp</t>
  </si>
  <si>
    <t>Övriga utgifter</t>
  </si>
  <si>
    <t>Projektverksamhet, totalt</t>
  </si>
  <si>
    <t>RÄKENSKAPSPERIODENSRESULTAT</t>
  </si>
  <si>
    <t>Digital bokföring kan medföra extra kostnader</t>
  </si>
  <si>
    <t>Inlandsxqr^2, 1700 av asinda överskott</t>
  </si>
  <si>
    <t>1500 av ASINDA överskott</t>
  </si>
  <si>
    <t>5000 av ASINDA överskott</t>
  </si>
  <si>
    <t>Lägga resterande 1800 av asinda överskottet på redox eller exqrr</t>
  </si>
  <si>
    <t>Investera resten av ASINDA vinsten (50%)</t>
  </si>
  <si>
    <t>ASINDA VINSTEN HÄR HUR SKA DEN DELAS UPP?</t>
  </si>
  <si>
    <t>19900€ vinst från ASINDA skall bakas in i ordinarie verksamhete. Hälften (9985€) går till investeringar. Resterande 50% bakas in i ordinarie verksamheten på detta sätt: 5000€ till Baalen, 1700€ till inlandsxqr^2, 1500€ till Vinterblot. Resterande (1785€) kan antingen sättas på Redox eller ordinarie höst exkun.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</si>
</sst>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double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7">
    <xf numFmtId="0" fontId="0" fillId="0" borderId="0" xfId="0"/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1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0" fillId="0" borderId="0" xfId="1" applyNumberFormat="1" applyFont="1"/>
    <xf numFmtId="0" fontId="2" fillId="0" borderId="1" xfId="1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2" fillId="0" borderId="1" xfId="1" applyNumberFormat="1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2" xfId="1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wrapText="1"/>
    </xf>
    <xf numFmtId="3" fontId="2" fillId="0" borderId="1" xfId="0" applyNumberFormat="1" applyFont="1" applyBorder="1" applyAlignment="1">
      <alignment wrapText="1"/>
    </xf>
    <xf numFmtId="0" fontId="2" fillId="0" borderId="2" xfId="0" applyFont="1" applyBorder="1" applyAlignment="1">
      <alignment vertical="center"/>
    </xf>
    <xf numFmtId="0" fontId="2" fillId="0" borderId="2" xfId="1" applyNumberFormat="1" applyFont="1" applyBorder="1" applyAlignment="1">
      <alignment wrapText="1"/>
    </xf>
    <xf numFmtId="0" fontId="2" fillId="0" borderId="1" xfId="0" quotePrefix="1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1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horizontal="right" wrapText="1"/>
    </xf>
    <xf numFmtId="0" fontId="2" fillId="0" borderId="5" xfId="1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1" applyNumberFormat="1" applyFont="1" applyBorder="1" applyAlignment="1">
      <alignment horizontal="right" wrapText="1"/>
    </xf>
    <xf numFmtId="0" fontId="6" fillId="0" borderId="1" xfId="0" applyFont="1" applyBorder="1" applyAlignment="1">
      <alignment vertical="top" wrapText="1"/>
    </xf>
    <xf numFmtId="0" fontId="2" fillId="0" borderId="1" xfId="0" applyFont="1" applyBorder="1"/>
    <xf numFmtId="0" fontId="2" fillId="0" borderId="6" xfId="0" applyFont="1" applyBorder="1" applyAlignment="1">
      <alignment wrapText="1"/>
    </xf>
    <xf numFmtId="0" fontId="2" fillId="0" borderId="7" xfId="1" applyNumberFormat="1" applyFont="1" applyBorder="1" applyAlignment="1">
      <alignment horizontal="right" wrapText="1"/>
    </xf>
    <xf numFmtId="0" fontId="2" fillId="0" borderId="8" xfId="0" applyFont="1" applyBorder="1" applyAlignment="1">
      <alignment wrapText="1"/>
    </xf>
    <xf numFmtId="0" fontId="2" fillId="0" borderId="5" xfId="1" applyNumberFormat="1" applyFont="1" applyBorder="1" applyAlignment="1">
      <alignment wrapText="1"/>
    </xf>
    <xf numFmtId="0" fontId="2" fillId="0" borderId="0" xfId="1" applyNumberFormat="1" applyFont="1" applyBorder="1" applyAlignment="1">
      <alignment horizontal="right" wrapText="1"/>
    </xf>
    <xf numFmtId="0" fontId="6" fillId="0" borderId="1" xfId="1" applyNumberFormat="1" applyFont="1" applyBorder="1" applyAlignment="1"/>
    <xf numFmtId="0" fontId="1" fillId="0" borderId="1" xfId="0" applyFont="1" applyBorder="1" applyAlignment="1">
      <alignment wrapText="1"/>
    </xf>
    <xf numFmtId="0" fontId="6" fillId="0" borderId="9" xfId="0" applyFont="1" applyBorder="1" applyAlignment="1">
      <alignment wrapText="1"/>
    </xf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1B93D-A551-4448-B4AF-72F03ED1A80B}">
  <dimension ref="A1:I1005"/>
  <sheetViews>
    <sheetView topLeftCell="A205" zoomScale="125" zoomScaleNormal="152" workbookViewId="0">
      <selection activeCell="D226" sqref="D226"/>
    </sheetView>
  </sheetViews>
  <sheetFormatPr baseColWidth="10" defaultColWidth="8.83203125" defaultRowHeight="15" x14ac:dyDescent="0.2"/>
  <cols>
    <col min="1" max="1" width="14.1640625" customWidth="1"/>
    <col min="2" max="2" width="12.5" customWidth="1"/>
    <col min="4" max="4" width="22.33203125" customWidth="1"/>
    <col min="5" max="5" width="13.5" customWidth="1"/>
    <col min="6" max="6" width="17.33203125" customWidth="1"/>
    <col min="7" max="7" width="1" style="7" customWidth="1"/>
    <col min="8" max="8" width="12.83203125" style="7" customWidth="1"/>
    <col min="9" max="9" width="16.83203125" customWidth="1"/>
  </cols>
  <sheetData>
    <row r="1" spans="1:9" ht="22" thickBot="1" x14ac:dyDescent="0.25">
      <c r="A1" s="1" t="s">
        <v>0</v>
      </c>
      <c r="B1" s="9"/>
      <c r="C1" s="9"/>
      <c r="D1" s="9"/>
      <c r="E1" s="9"/>
      <c r="F1" s="9"/>
      <c r="G1" s="10"/>
      <c r="H1" s="10"/>
      <c r="I1" s="9"/>
    </row>
    <row r="2" spans="1:9" ht="20" thickBot="1" x14ac:dyDescent="0.25">
      <c r="A2" s="2" t="s">
        <v>1</v>
      </c>
      <c r="B2" s="9"/>
      <c r="C2" s="9"/>
      <c r="D2" s="9"/>
      <c r="E2" s="9"/>
      <c r="F2" s="9"/>
      <c r="G2" s="10"/>
      <c r="H2" s="10"/>
      <c r="I2" s="9"/>
    </row>
    <row r="3" spans="1:9" ht="171" thickBot="1" x14ac:dyDescent="0.25">
      <c r="A3" s="9"/>
      <c r="B3" s="9"/>
      <c r="C3" s="9"/>
      <c r="D3" s="9"/>
      <c r="E3" s="4" t="s">
        <v>2</v>
      </c>
      <c r="F3" s="4" t="s">
        <v>3</v>
      </c>
      <c r="G3" s="3" t="s">
        <v>4</v>
      </c>
      <c r="H3" s="34" t="s">
        <v>5</v>
      </c>
      <c r="I3" s="4" t="s">
        <v>6</v>
      </c>
    </row>
    <row r="4" spans="1:9" ht="17" thickBot="1" x14ac:dyDescent="0.25">
      <c r="A4" s="9"/>
      <c r="B4" s="9"/>
      <c r="C4" s="9"/>
      <c r="D4" s="9"/>
      <c r="E4" s="9"/>
      <c r="F4" s="9"/>
      <c r="G4" s="10"/>
      <c r="H4" s="10"/>
      <c r="I4" s="9"/>
    </row>
    <row r="5" spans="1:9" ht="20" thickBot="1" x14ac:dyDescent="0.25">
      <c r="A5" s="2" t="s">
        <v>7</v>
      </c>
      <c r="B5" s="9"/>
      <c r="C5" s="9"/>
      <c r="D5" s="9"/>
      <c r="E5" s="9"/>
      <c r="F5" s="9"/>
      <c r="G5" s="10"/>
      <c r="H5" s="10"/>
      <c r="I5" s="9"/>
    </row>
    <row r="6" spans="1:9" ht="17" thickBot="1" x14ac:dyDescent="0.25">
      <c r="A6" s="9"/>
      <c r="B6" s="9"/>
      <c r="C6" s="9"/>
      <c r="D6" s="9"/>
      <c r="E6" s="9"/>
      <c r="F6" s="9"/>
      <c r="G6" s="10"/>
      <c r="H6" s="10"/>
      <c r="I6" s="9"/>
    </row>
    <row r="7" spans="1:9" ht="18" thickBot="1" x14ac:dyDescent="0.25">
      <c r="A7" s="4" t="s">
        <v>8</v>
      </c>
      <c r="B7" s="9"/>
      <c r="C7" s="9"/>
      <c r="D7" s="9"/>
      <c r="E7" s="9"/>
      <c r="F7" s="9"/>
      <c r="G7" s="10"/>
      <c r="H7" s="10"/>
      <c r="I7" s="9"/>
    </row>
    <row r="8" spans="1:9" ht="18" thickBot="1" x14ac:dyDescent="0.25">
      <c r="A8" s="9"/>
      <c r="B8" s="9" t="s">
        <v>9</v>
      </c>
      <c r="C8" s="9"/>
      <c r="D8" s="9"/>
      <c r="E8" s="9"/>
      <c r="F8" s="9"/>
      <c r="G8" s="10"/>
      <c r="H8" s="10"/>
      <c r="I8" s="9"/>
    </row>
    <row r="9" spans="1:9" ht="18" thickBot="1" x14ac:dyDescent="0.25">
      <c r="A9" s="9"/>
      <c r="B9" s="9"/>
      <c r="C9" s="11">
        <v>3100</v>
      </c>
      <c r="D9" s="9" t="s">
        <v>10</v>
      </c>
      <c r="E9" s="11">
        <v>850</v>
      </c>
      <c r="F9" s="11">
        <v>1959.5</v>
      </c>
      <c r="G9" s="8">
        <v>1000</v>
      </c>
      <c r="H9" s="8">
        <v>1500</v>
      </c>
      <c r="I9" s="9"/>
    </row>
    <row r="10" spans="1:9" ht="18" thickBot="1" x14ac:dyDescent="0.25">
      <c r="A10" s="9"/>
      <c r="B10" s="9"/>
      <c r="C10" s="11">
        <v>3110</v>
      </c>
      <c r="D10" s="9" t="s">
        <v>11</v>
      </c>
      <c r="E10" s="11">
        <v>500</v>
      </c>
      <c r="F10" s="11">
        <v>1108</v>
      </c>
      <c r="G10" s="8">
        <v>700</v>
      </c>
      <c r="H10" s="8">
        <v>500</v>
      </c>
      <c r="I10" s="9"/>
    </row>
    <row r="11" spans="1:9" ht="18" thickBot="1" x14ac:dyDescent="0.25">
      <c r="A11" s="9"/>
      <c r="B11" s="9"/>
      <c r="C11" s="11">
        <v>3120</v>
      </c>
      <c r="D11" s="9" t="s">
        <v>12</v>
      </c>
      <c r="E11" s="11" t="s">
        <v>13</v>
      </c>
      <c r="F11" s="11">
        <v>9637.5</v>
      </c>
      <c r="G11" s="8">
        <v>10000</v>
      </c>
      <c r="H11" s="8">
        <v>9000</v>
      </c>
      <c r="I11" s="9"/>
    </row>
    <row r="12" spans="1:9" ht="18" thickBot="1" x14ac:dyDescent="0.25">
      <c r="A12" s="9"/>
      <c r="B12" s="9"/>
      <c r="C12" s="11">
        <v>3130</v>
      </c>
      <c r="D12" s="9" t="s">
        <v>14</v>
      </c>
      <c r="E12" s="11" t="s">
        <v>15</v>
      </c>
      <c r="F12" s="11">
        <v>2254.5</v>
      </c>
      <c r="G12" s="8">
        <v>2500</v>
      </c>
      <c r="H12" s="8">
        <v>2500</v>
      </c>
      <c r="I12" s="9"/>
    </row>
    <row r="13" spans="1:9" ht="18" thickBot="1" x14ac:dyDescent="0.25">
      <c r="A13" s="9"/>
      <c r="B13" s="9"/>
      <c r="C13" s="11">
        <v>3131</v>
      </c>
      <c r="D13" s="9" t="s">
        <v>16</v>
      </c>
      <c r="E13" s="11" t="s">
        <v>17</v>
      </c>
      <c r="F13" s="11">
        <v>2196</v>
      </c>
      <c r="G13" s="8">
        <v>2500</v>
      </c>
      <c r="H13" s="8">
        <v>2000</v>
      </c>
      <c r="I13" s="9"/>
    </row>
    <row r="14" spans="1:9" ht="35" thickBot="1" x14ac:dyDescent="0.25">
      <c r="A14" s="9"/>
      <c r="B14" s="9"/>
      <c r="C14" s="11">
        <v>3139</v>
      </c>
      <c r="D14" s="9" t="s">
        <v>18</v>
      </c>
      <c r="E14" s="11">
        <v>200</v>
      </c>
      <c r="F14" s="11">
        <v>199.46</v>
      </c>
      <c r="G14" s="8">
        <v>1200</v>
      </c>
      <c r="H14" s="8">
        <v>500</v>
      </c>
      <c r="I14" s="9"/>
    </row>
    <row r="15" spans="1:9" ht="35" thickBot="1" x14ac:dyDescent="0.25">
      <c r="A15" s="9"/>
      <c r="B15" s="9"/>
      <c r="C15" s="11">
        <v>4099</v>
      </c>
      <c r="D15" s="9" t="s">
        <v>19</v>
      </c>
      <c r="E15" s="13">
        <v>-600</v>
      </c>
      <c r="F15" s="13">
        <v>-321</v>
      </c>
      <c r="G15" s="12">
        <v>1300</v>
      </c>
      <c r="H15" s="12">
        <v>-500</v>
      </c>
      <c r="I15" s="9"/>
    </row>
    <row r="16" spans="1:9" ht="18" thickBot="1" x14ac:dyDescent="0.25">
      <c r="A16" s="9"/>
      <c r="B16" s="9"/>
      <c r="C16" s="9"/>
      <c r="D16" s="9"/>
      <c r="E16" s="11" t="s">
        <v>20</v>
      </c>
      <c r="F16" s="8">
        <f>SUM(F9:F15)</f>
        <v>17033.96</v>
      </c>
      <c r="G16" s="8">
        <f>SUM(G9:G15)</f>
        <v>19200</v>
      </c>
      <c r="H16" s="8">
        <f>SUM(H9:H15)</f>
        <v>15500</v>
      </c>
      <c r="I16" s="9"/>
    </row>
    <row r="17" spans="1:9" ht="17" thickBot="1" x14ac:dyDescent="0.25">
      <c r="A17" s="9"/>
      <c r="B17" s="14" t="s">
        <v>21</v>
      </c>
      <c r="C17" s="9"/>
      <c r="D17" s="9"/>
      <c r="E17" s="9"/>
      <c r="F17" s="9"/>
      <c r="G17" s="10"/>
      <c r="H17" s="10"/>
      <c r="I17" s="9"/>
    </row>
    <row r="18" spans="1:9" ht="18" thickBot="1" x14ac:dyDescent="0.25">
      <c r="A18" s="9"/>
      <c r="B18" s="9"/>
      <c r="C18" s="11">
        <v>4100</v>
      </c>
      <c r="D18" s="9" t="s">
        <v>22</v>
      </c>
      <c r="E18" s="11">
        <v>-700</v>
      </c>
      <c r="F18" s="11">
        <v>-1811.88</v>
      </c>
      <c r="G18" s="8">
        <v>-1200</v>
      </c>
      <c r="H18" s="8">
        <v>-1200</v>
      </c>
      <c r="I18" s="9"/>
    </row>
    <row r="19" spans="1:9" ht="18" thickBot="1" x14ac:dyDescent="0.25">
      <c r="A19" s="9"/>
      <c r="B19" s="9"/>
      <c r="C19" s="11">
        <v>4110</v>
      </c>
      <c r="D19" s="9" t="s">
        <v>23</v>
      </c>
      <c r="E19" s="11">
        <v>0</v>
      </c>
      <c r="G19" s="8">
        <v>-2300</v>
      </c>
      <c r="H19" s="8">
        <v>-2300</v>
      </c>
      <c r="I19" s="9"/>
    </row>
    <row r="20" spans="1:9" ht="18" thickBot="1" x14ac:dyDescent="0.25">
      <c r="A20" s="9"/>
      <c r="B20" s="9"/>
      <c r="C20" s="11">
        <v>4120</v>
      </c>
      <c r="D20" s="9" t="s">
        <v>24</v>
      </c>
      <c r="E20" s="11" t="s">
        <v>25</v>
      </c>
      <c r="F20" s="11">
        <v>-10282.9</v>
      </c>
      <c r="G20" s="8">
        <v>-10000</v>
      </c>
      <c r="H20" s="8">
        <v>-9000</v>
      </c>
      <c r="I20" s="9"/>
    </row>
    <row r="21" spans="1:9" ht="18" thickBot="1" x14ac:dyDescent="0.25">
      <c r="A21" s="9"/>
      <c r="B21" s="9"/>
      <c r="C21" s="11">
        <v>4130</v>
      </c>
      <c r="D21" s="9" t="s">
        <v>26</v>
      </c>
      <c r="E21" s="11" t="s">
        <v>27</v>
      </c>
      <c r="F21" s="11">
        <v>-2049.5100000000002</v>
      </c>
      <c r="G21" s="8">
        <v>-2500</v>
      </c>
      <c r="H21" s="8">
        <v>-2500</v>
      </c>
      <c r="I21" s="9"/>
    </row>
    <row r="22" spans="1:9" ht="18" thickBot="1" x14ac:dyDescent="0.25">
      <c r="A22" s="9"/>
      <c r="B22" s="9"/>
      <c r="C22" s="11">
        <v>4131</v>
      </c>
      <c r="D22" s="9" t="s">
        <v>28</v>
      </c>
      <c r="E22" s="11" t="s">
        <v>29</v>
      </c>
      <c r="F22" s="11">
        <v>-2230.14</v>
      </c>
      <c r="G22" s="8">
        <v>-2500</v>
      </c>
      <c r="H22" s="8">
        <v>-2000</v>
      </c>
      <c r="I22" s="9"/>
    </row>
    <row r="23" spans="1:9" ht="35" thickBot="1" x14ac:dyDescent="0.25">
      <c r="A23" s="9"/>
      <c r="B23" s="9"/>
      <c r="C23" s="11">
        <v>4150</v>
      </c>
      <c r="D23" s="9" t="s">
        <v>30</v>
      </c>
      <c r="E23" s="13">
        <v>-200</v>
      </c>
      <c r="F23" s="13">
        <v>-48</v>
      </c>
      <c r="G23" s="12">
        <v>-2200</v>
      </c>
      <c r="H23" s="12">
        <v>-500</v>
      </c>
      <c r="I23" s="9"/>
    </row>
    <row r="24" spans="1:9" ht="18" thickBot="1" x14ac:dyDescent="0.25">
      <c r="A24" s="9"/>
      <c r="B24" s="9"/>
      <c r="C24" s="9"/>
      <c r="D24" s="9"/>
      <c r="E24" s="11" t="s">
        <v>31</v>
      </c>
      <c r="F24" s="8">
        <f>SUM(F18:F23)</f>
        <v>-16422.43</v>
      </c>
      <c r="G24" s="8">
        <f>SUM(G18:G23)</f>
        <v>-20700</v>
      </c>
      <c r="H24" s="8">
        <f>SUM(H18:H23)</f>
        <v>-17500</v>
      </c>
      <c r="I24" s="9"/>
    </row>
    <row r="25" spans="1:9" ht="17" thickBot="1" x14ac:dyDescent="0.25">
      <c r="A25" s="9"/>
      <c r="B25" s="9"/>
      <c r="C25" s="9"/>
      <c r="D25" s="9"/>
      <c r="E25" s="9"/>
      <c r="F25" s="9"/>
      <c r="G25" s="10"/>
      <c r="H25" s="10"/>
      <c r="I25" s="9"/>
    </row>
    <row r="26" spans="1:9" ht="18" thickBot="1" x14ac:dyDescent="0.25">
      <c r="A26" s="9"/>
      <c r="B26" s="15" t="s">
        <v>32</v>
      </c>
      <c r="C26" s="15"/>
      <c r="D26" s="15"/>
      <c r="E26" s="13">
        <v>50</v>
      </c>
      <c r="F26" s="12">
        <f>F24+F16</f>
        <v>611.52999999999884</v>
      </c>
      <c r="G26" s="12">
        <f>G24+G16</f>
        <v>-1500</v>
      </c>
      <c r="H26" s="12">
        <f>H24+H16</f>
        <v>-2000</v>
      </c>
      <c r="I26" s="9"/>
    </row>
    <row r="27" spans="1:9" ht="17" thickBot="1" x14ac:dyDescent="0.25">
      <c r="A27" s="9"/>
      <c r="B27" s="9"/>
      <c r="C27" s="9"/>
      <c r="D27" s="9"/>
      <c r="E27" s="9"/>
      <c r="F27" s="9"/>
      <c r="G27" s="10"/>
      <c r="H27" s="10"/>
      <c r="I27" s="9"/>
    </row>
    <row r="28" spans="1:9" ht="17" thickBot="1" x14ac:dyDescent="0.25">
      <c r="A28" s="5" t="s">
        <v>33</v>
      </c>
      <c r="B28" s="9"/>
      <c r="C28" s="9"/>
      <c r="D28" s="9"/>
      <c r="E28" s="9"/>
      <c r="F28" s="9"/>
      <c r="G28" s="10"/>
      <c r="H28" s="10"/>
      <c r="I28" s="9"/>
    </row>
    <row r="29" spans="1:9" ht="18" thickBot="1" x14ac:dyDescent="0.25">
      <c r="A29" s="9"/>
      <c r="B29" s="9" t="s">
        <v>9</v>
      </c>
      <c r="C29" s="9"/>
      <c r="D29" s="9"/>
      <c r="E29" s="9"/>
      <c r="F29" s="9"/>
      <c r="G29" s="10"/>
      <c r="H29" s="10"/>
      <c r="I29" s="9"/>
    </row>
    <row r="30" spans="1:9" ht="18" thickBot="1" x14ac:dyDescent="0.25">
      <c r="A30" s="9"/>
      <c r="B30" s="9"/>
      <c r="C30" s="11">
        <v>3200</v>
      </c>
      <c r="D30" s="9" t="s">
        <v>34</v>
      </c>
      <c r="E30" s="11">
        <v>5</v>
      </c>
      <c r="F30" s="11"/>
      <c r="G30" s="8">
        <v>5</v>
      </c>
      <c r="H30" s="8">
        <v>5</v>
      </c>
      <c r="I30" s="9"/>
    </row>
    <row r="31" spans="1:9" ht="18" thickBot="1" x14ac:dyDescent="0.25">
      <c r="A31" s="9"/>
      <c r="B31" s="9"/>
      <c r="C31" s="11">
        <v>3210</v>
      </c>
      <c r="D31" s="9" t="s">
        <v>35</v>
      </c>
      <c r="E31" s="11">
        <v>700</v>
      </c>
      <c r="F31" s="11">
        <v>1840.36</v>
      </c>
      <c r="G31" s="8">
        <v>2000</v>
      </c>
      <c r="H31" s="8">
        <v>1000</v>
      </c>
      <c r="I31" s="9"/>
    </row>
    <row r="32" spans="1:9" ht="18.75" customHeight="1" thickBot="1" x14ac:dyDescent="0.25">
      <c r="A32" s="9"/>
      <c r="B32" s="9"/>
      <c r="C32" s="11">
        <v>3221</v>
      </c>
      <c r="D32" s="9" t="s">
        <v>36</v>
      </c>
      <c r="E32" s="11">
        <v>200</v>
      </c>
      <c r="F32" s="11">
        <v>400</v>
      </c>
      <c r="G32" s="8">
        <v>600</v>
      </c>
      <c r="H32" s="8">
        <v>300</v>
      </c>
      <c r="I32" s="9" t="s">
        <v>37</v>
      </c>
    </row>
    <row r="33" spans="1:9" ht="18" thickBot="1" x14ac:dyDescent="0.25">
      <c r="A33" s="9"/>
      <c r="B33" s="9"/>
      <c r="C33" s="11">
        <v>3230</v>
      </c>
      <c r="D33" s="9" t="s">
        <v>38</v>
      </c>
      <c r="E33" s="11" t="s">
        <v>39</v>
      </c>
      <c r="F33" s="11">
        <v>7910.83</v>
      </c>
      <c r="G33" s="8">
        <v>8300</v>
      </c>
      <c r="H33" s="8">
        <v>8000</v>
      </c>
      <c r="I33" s="9"/>
    </row>
    <row r="34" spans="1:9" ht="35" thickBot="1" x14ac:dyDescent="0.25">
      <c r="A34" s="9"/>
      <c r="B34" s="9"/>
      <c r="C34" s="11">
        <v>3240</v>
      </c>
      <c r="D34" s="9" t="s">
        <v>40</v>
      </c>
      <c r="E34" s="11" t="s">
        <v>41</v>
      </c>
      <c r="F34" s="11">
        <v>3599.2</v>
      </c>
      <c r="G34" s="8">
        <v>7000</v>
      </c>
      <c r="H34" s="8">
        <v>2500</v>
      </c>
      <c r="I34" s="9"/>
    </row>
    <row r="35" spans="1:9" ht="18" thickBot="1" x14ac:dyDescent="0.25">
      <c r="A35" s="9"/>
      <c r="B35" s="9"/>
      <c r="C35" s="11">
        <v>3241</v>
      </c>
      <c r="D35" s="9" t="s">
        <v>42</v>
      </c>
      <c r="E35" s="11">
        <v>0</v>
      </c>
      <c r="F35" s="11"/>
      <c r="G35" s="8">
        <v>4500</v>
      </c>
      <c r="H35" s="8">
        <v>0</v>
      </c>
      <c r="I35" s="9"/>
    </row>
    <row r="36" spans="1:9" ht="35" thickBot="1" x14ac:dyDescent="0.25">
      <c r="A36" s="9"/>
      <c r="B36" s="9"/>
      <c r="C36" s="11">
        <v>3260</v>
      </c>
      <c r="D36" s="9" t="s">
        <v>43</v>
      </c>
      <c r="E36" s="13">
        <v>50</v>
      </c>
      <c r="F36" s="13">
        <v>589.41999999999996</v>
      </c>
      <c r="G36" s="12">
        <v>700</v>
      </c>
      <c r="H36" s="12">
        <v>850</v>
      </c>
      <c r="I36" s="9" t="s">
        <v>44</v>
      </c>
    </row>
    <row r="37" spans="1:9" ht="18" thickBot="1" x14ac:dyDescent="0.25">
      <c r="A37" s="9"/>
      <c r="B37" s="9"/>
      <c r="C37" s="9"/>
      <c r="D37" s="9"/>
      <c r="E37" s="11" t="s">
        <v>45</v>
      </c>
      <c r="F37" s="8">
        <f>SUM(F30:F36)</f>
        <v>14339.81</v>
      </c>
      <c r="G37" s="8">
        <f>SUM(G30:G36)</f>
        <v>23105</v>
      </c>
      <c r="H37" s="8">
        <f>SUM(H30:H36)</f>
        <v>12655</v>
      </c>
      <c r="I37" s="9"/>
    </row>
    <row r="38" spans="1:9" ht="17" thickBot="1" x14ac:dyDescent="0.25">
      <c r="A38" s="9"/>
      <c r="B38" s="14" t="s">
        <v>21</v>
      </c>
      <c r="C38" s="9"/>
      <c r="D38" s="9"/>
      <c r="E38" s="9"/>
      <c r="F38" s="9"/>
      <c r="G38" s="10"/>
      <c r="H38" s="10"/>
      <c r="I38" s="9"/>
    </row>
    <row r="39" spans="1:9" ht="18" thickBot="1" x14ac:dyDescent="0.25">
      <c r="A39" s="9"/>
      <c r="B39" s="9"/>
      <c r="C39" s="11">
        <v>4200</v>
      </c>
      <c r="D39" s="9" t="s">
        <v>46</v>
      </c>
      <c r="E39" s="11">
        <v>-25</v>
      </c>
      <c r="F39" s="11" t="s">
        <v>47</v>
      </c>
      <c r="G39" s="8">
        <v>-20</v>
      </c>
      <c r="H39" s="8">
        <v>-20</v>
      </c>
      <c r="I39" s="9"/>
    </row>
    <row r="40" spans="1:9" ht="18" thickBot="1" x14ac:dyDescent="0.25">
      <c r="A40" s="9"/>
      <c r="B40" s="9"/>
      <c r="C40" s="11">
        <v>4210</v>
      </c>
      <c r="D40" s="9" t="s">
        <v>48</v>
      </c>
      <c r="E40" s="11">
        <v>-200</v>
      </c>
      <c r="F40" s="11">
        <v>-136.80000000000001</v>
      </c>
      <c r="G40" s="8">
        <v>-300</v>
      </c>
      <c r="H40" s="8">
        <v>-300</v>
      </c>
      <c r="I40" s="9"/>
    </row>
    <row r="41" spans="1:9" ht="18" thickBot="1" x14ac:dyDescent="0.25">
      <c r="A41" s="9"/>
      <c r="B41" s="9"/>
      <c r="C41" s="11">
        <v>4221</v>
      </c>
      <c r="D41" s="9" t="s">
        <v>49</v>
      </c>
      <c r="E41" s="11">
        <v>-300</v>
      </c>
      <c r="F41" s="11">
        <v>-1047.5</v>
      </c>
      <c r="G41" s="8">
        <v>-700</v>
      </c>
      <c r="H41" s="8">
        <v>-400</v>
      </c>
      <c r="I41" s="9"/>
    </row>
    <row r="42" spans="1:9" ht="18" thickBot="1" x14ac:dyDescent="0.25">
      <c r="A42" s="9"/>
      <c r="B42" s="9"/>
      <c r="C42" s="11">
        <v>4230</v>
      </c>
      <c r="D42" s="9" t="s">
        <v>50</v>
      </c>
      <c r="E42" s="11" t="s">
        <v>51</v>
      </c>
      <c r="F42" s="11">
        <v>-8658.09</v>
      </c>
      <c r="G42" s="8">
        <v>-8500</v>
      </c>
      <c r="H42" s="8">
        <v>-8300</v>
      </c>
      <c r="I42" s="9"/>
    </row>
    <row r="43" spans="1:9" ht="35" thickBot="1" x14ac:dyDescent="0.25">
      <c r="A43" s="9"/>
      <c r="B43" s="9"/>
      <c r="C43" s="11">
        <v>4240</v>
      </c>
      <c r="D43" s="9" t="s">
        <v>52</v>
      </c>
      <c r="E43" s="11" t="s">
        <v>27</v>
      </c>
      <c r="F43" s="11">
        <v>-3555.55</v>
      </c>
      <c r="G43" s="8">
        <v>-8500</v>
      </c>
      <c r="H43" s="8">
        <v>-3000</v>
      </c>
      <c r="I43" s="9"/>
    </row>
    <row r="44" spans="1:9" ht="18" thickBot="1" x14ac:dyDescent="0.25">
      <c r="A44" s="9"/>
      <c r="B44" s="9"/>
      <c r="C44" s="11">
        <v>4241</v>
      </c>
      <c r="D44" s="9" t="s">
        <v>53</v>
      </c>
      <c r="E44" s="11">
        <v>0</v>
      </c>
      <c r="F44" s="11"/>
      <c r="G44" s="8">
        <v>-4000</v>
      </c>
      <c r="H44" s="8">
        <v>0</v>
      </c>
      <c r="I44" s="9"/>
    </row>
    <row r="45" spans="1:9" ht="35" thickBot="1" x14ac:dyDescent="0.25">
      <c r="A45" s="9"/>
      <c r="B45" s="9"/>
      <c r="C45" s="11">
        <v>4260</v>
      </c>
      <c r="D45" s="9" t="s">
        <v>54</v>
      </c>
      <c r="E45" s="13">
        <v>-50</v>
      </c>
      <c r="F45" s="13">
        <v>-817.45</v>
      </c>
      <c r="G45" s="12">
        <v>-700</v>
      </c>
      <c r="H45" s="12">
        <v>-850</v>
      </c>
      <c r="I45" s="9" t="s">
        <v>44</v>
      </c>
    </row>
    <row r="46" spans="1:9" ht="18" thickBot="1" x14ac:dyDescent="0.25">
      <c r="A46" s="9"/>
      <c r="B46" s="9"/>
      <c r="C46" s="9"/>
      <c r="D46" s="9"/>
      <c r="E46" s="11" t="s">
        <v>55</v>
      </c>
      <c r="F46" s="8">
        <f>SUM(F39:F45)</f>
        <v>-14215.39</v>
      </c>
      <c r="G46" s="8">
        <f>SUM(G39:G45)</f>
        <v>-22720</v>
      </c>
      <c r="H46" s="8">
        <f>SUM(H39:H45)</f>
        <v>-12870</v>
      </c>
      <c r="I46" s="9"/>
    </row>
    <row r="47" spans="1:9" ht="17" thickBot="1" x14ac:dyDescent="0.25">
      <c r="A47" s="9"/>
      <c r="B47" s="9"/>
      <c r="C47" s="9"/>
      <c r="D47" s="9"/>
      <c r="E47" s="9"/>
      <c r="F47" s="9"/>
      <c r="G47" s="10"/>
      <c r="H47" s="10"/>
      <c r="I47" s="9"/>
    </row>
    <row r="48" spans="1:9" ht="18" thickBot="1" x14ac:dyDescent="0.25">
      <c r="A48" s="9"/>
      <c r="B48" s="15" t="s">
        <v>32</v>
      </c>
      <c r="C48" s="15"/>
      <c r="D48" s="15"/>
      <c r="E48" s="13" t="s">
        <v>56</v>
      </c>
      <c r="F48" s="12">
        <f>F46+F37</f>
        <v>124.42000000000007</v>
      </c>
      <c r="G48" s="12">
        <f>G46+G37</f>
        <v>385</v>
      </c>
      <c r="H48" s="12">
        <f>H46+H37</f>
        <v>-215</v>
      </c>
      <c r="I48" s="9"/>
    </row>
    <row r="49" spans="1:9" ht="17" thickBot="1" x14ac:dyDescent="0.25">
      <c r="A49" s="9"/>
      <c r="B49" s="9"/>
      <c r="C49" s="9"/>
      <c r="D49" s="9"/>
      <c r="E49" s="9"/>
      <c r="F49" s="9"/>
      <c r="G49" s="10"/>
      <c r="H49"/>
      <c r="I49" s="9"/>
    </row>
    <row r="50" spans="1:9" ht="17" thickBot="1" x14ac:dyDescent="0.25">
      <c r="A50" s="5" t="s">
        <v>57</v>
      </c>
      <c r="B50" s="9"/>
      <c r="C50" s="9"/>
      <c r="D50" s="9"/>
      <c r="E50" s="9"/>
      <c r="F50" s="9"/>
      <c r="G50" s="10"/>
      <c r="H50" s="10"/>
      <c r="I50" s="9"/>
    </row>
    <row r="51" spans="1:9" ht="17" thickBot="1" x14ac:dyDescent="0.25">
      <c r="A51" s="9"/>
      <c r="B51" s="14" t="s">
        <v>21</v>
      </c>
      <c r="C51" s="9"/>
      <c r="D51" s="9"/>
      <c r="E51" s="9"/>
      <c r="F51" s="9"/>
      <c r="G51" s="10"/>
      <c r="H51" s="10"/>
      <c r="I51" s="9"/>
    </row>
    <row r="52" spans="1:9" ht="18" thickBot="1" x14ac:dyDescent="0.25">
      <c r="A52" s="9"/>
      <c r="B52" s="9"/>
      <c r="C52" s="11">
        <v>4000</v>
      </c>
      <c r="D52" s="9" t="s">
        <v>57</v>
      </c>
      <c r="E52" s="13">
        <v>0</v>
      </c>
      <c r="F52" s="13">
        <v>0</v>
      </c>
      <c r="G52" s="12">
        <v>0</v>
      </c>
      <c r="H52" s="12">
        <v>0</v>
      </c>
      <c r="I52" s="9"/>
    </row>
    <row r="53" spans="1:9" ht="17" thickBot="1" x14ac:dyDescent="0.25">
      <c r="A53" s="9"/>
      <c r="B53" s="9"/>
      <c r="C53" s="9"/>
      <c r="D53" s="9"/>
      <c r="E53" s="11">
        <v>0</v>
      </c>
      <c r="F53" s="11">
        <v>0</v>
      </c>
      <c r="G53" s="30">
        <v>0</v>
      </c>
      <c r="H53" s="33">
        <v>0</v>
      </c>
      <c r="I53" s="31"/>
    </row>
    <row r="54" spans="1:9" ht="17" thickBot="1" x14ac:dyDescent="0.25">
      <c r="A54" s="9"/>
      <c r="B54" s="9"/>
      <c r="C54" s="9"/>
      <c r="D54" s="9"/>
      <c r="E54" s="9"/>
      <c r="F54" s="9"/>
      <c r="G54" s="10"/>
      <c r="H54" s="32"/>
      <c r="I54" s="9"/>
    </row>
    <row r="55" spans="1:9" ht="18" thickBot="1" x14ac:dyDescent="0.25">
      <c r="A55" s="9"/>
      <c r="B55" s="15" t="s">
        <v>32</v>
      </c>
      <c r="C55" s="15"/>
      <c r="D55" s="15"/>
      <c r="E55" s="13">
        <v>0</v>
      </c>
      <c r="F55" s="12">
        <v>0</v>
      </c>
      <c r="G55" s="12">
        <v>0</v>
      </c>
      <c r="H55" s="12">
        <v>0</v>
      </c>
      <c r="I55" s="9"/>
    </row>
    <row r="56" spans="1:9" ht="17" thickBot="1" x14ac:dyDescent="0.25">
      <c r="A56" s="9"/>
      <c r="B56" s="9"/>
      <c r="C56" s="9"/>
      <c r="D56" s="9"/>
      <c r="E56" s="9"/>
      <c r="F56" s="9"/>
      <c r="G56" s="10"/>
      <c r="H56" s="10"/>
      <c r="I56" s="9"/>
    </row>
    <row r="57" spans="1:9" ht="17" thickBot="1" x14ac:dyDescent="0.25">
      <c r="A57" s="9"/>
      <c r="B57" s="9"/>
      <c r="C57" s="9"/>
      <c r="D57" s="9"/>
      <c r="E57" s="9"/>
      <c r="F57" s="9"/>
      <c r="G57" s="10"/>
      <c r="H57" s="10"/>
      <c r="I57" s="9"/>
    </row>
    <row r="58" spans="1:9" ht="17" thickBot="1" x14ac:dyDescent="0.25">
      <c r="A58" s="5" t="s">
        <v>58</v>
      </c>
      <c r="B58" s="9"/>
      <c r="C58" s="9"/>
      <c r="D58" s="9"/>
      <c r="E58" s="9"/>
      <c r="F58" s="9"/>
      <c r="G58" s="10"/>
      <c r="H58" s="10"/>
      <c r="I58" s="9"/>
    </row>
    <row r="59" spans="1:9" ht="17" thickBot="1" x14ac:dyDescent="0.25">
      <c r="A59" s="9"/>
      <c r="B59" s="14" t="s">
        <v>21</v>
      </c>
      <c r="C59" s="9"/>
      <c r="D59" s="9"/>
      <c r="E59" s="9"/>
      <c r="F59" s="9"/>
      <c r="G59" s="10"/>
      <c r="H59" s="10"/>
      <c r="I59" s="9"/>
    </row>
    <row r="60" spans="1:9" ht="35" thickBot="1" x14ac:dyDescent="0.25">
      <c r="A60" s="9"/>
      <c r="B60" s="9"/>
      <c r="C60" s="11">
        <v>4500</v>
      </c>
      <c r="D60" s="9" t="s">
        <v>59</v>
      </c>
      <c r="E60" s="11" t="s">
        <v>60</v>
      </c>
      <c r="F60" s="11">
        <v>-23.8</v>
      </c>
      <c r="G60" s="8">
        <v>-500</v>
      </c>
      <c r="H60" s="8">
        <v>-500</v>
      </c>
      <c r="I60" s="9"/>
    </row>
    <row r="61" spans="1:9" ht="18" thickBot="1" x14ac:dyDescent="0.25">
      <c r="A61" s="9"/>
      <c r="B61" s="9"/>
      <c r="C61" s="11">
        <v>4510</v>
      </c>
      <c r="D61" s="9" t="s">
        <v>61</v>
      </c>
      <c r="E61" s="11">
        <v>-400</v>
      </c>
      <c r="F61" s="11"/>
      <c r="G61" s="8">
        <v>0</v>
      </c>
      <c r="H61" s="8">
        <v>0</v>
      </c>
      <c r="I61" s="9"/>
    </row>
    <row r="62" spans="1:9" ht="18" thickBot="1" x14ac:dyDescent="0.25">
      <c r="A62" s="9"/>
      <c r="B62" s="9"/>
      <c r="C62" s="11">
        <v>4520</v>
      </c>
      <c r="D62" s="9" t="s">
        <v>62</v>
      </c>
      <c r="E62" s="11">
        <v>-30</v>
      </c>
      <c r="F62" s="11"/>
      <c r="G62" s="8">
        <v>-30</v>
      </c>
      <c r="H62" s="8">
        <v>0</v>
      </c>
      <c r="I62" s="9"/>
    </row>
    <row r="63" spans="1:9" ht="18" thickBot="1" x14ac:dyDescent="0.25">
      <c r="A63" s="9"/>
      <c r="B63" s="9"/>
      <c r="C63" s="11">
        <v>4530</v>
      </c>
      <c r="D63" s="9" t="s">
        <v>63</v>
      </c>
      <c r="E63" s="11">
        <v>-50</v>
      </c>
      <c r="F63" s="11">
        <v>-77.349999999999994</v>
      </c>
      <c r="G63" s="8">
        <v>-50</v>
      </c>
      <c r="H63" s="8">
        <v>-50</v>
      </c>
      <c r="I63" s="9"/>
    </row>
    <row r="64" spans="1:9" ht="18" thickBot="1" x14ac:dyDescent="0.25">
      <c r="A64" s="9"/>
      <c r="B64" s="9"/>
      <c r="C64" s="11">
        <v>4540</v>
      </c>
      <c r="D64" s="9" t="s">
        <v>64</v>
      </c>
      <c r="E64" s="11">
        <v>-100</v>
      </c>
      <c r="F64" s="11">
        <v>-125.58</v>
      </c>
      <c r="G64" s="8">
        <v>-120</v>
      </c>
      <c r="H64" s="8">
        <v>-125</v>
      </c>
      <c r="I64" s="9" t="s">
        <v>65</v>
      </c>
    </row>
    <row r="65" spans="1:9" ht="18" thickBot="1" x14ac:dyDescent="0.25">
      <c r="A65" s="9"/>
      <c r="B65" s="9"/>
      <c r="C65" s="11">
        <v>4541</v>
      </c>
      <c r="D65" s="9" t="s">
        <v>66</v>
      </c>
      <c r="E65" s="11">
        <v>-200</v>
      </c>
      <c r="F65" s="11">
        <v>-359.13</v>
      </c>
      <c r="G65" s="8">
        <v>-200</v>
      </c>
      <c r="H65" s="8">
        <v>-250</v>
      </c>
      <c r="I65" s="9"/>
    </row>
    <row r="66" spans="1:9" ht="18" thickBot="1" x14ac:dyDescent="0.25">
      <c r="A66" s="9"/>
      <c r="B66" s="9"/>
      <c r="C66" s="11">
        <v>4550</v>
      </c>
      <c r="D66" s="9" t="s">
        <v>67</v>
      </c>
      <c r="E66" s="11">
        <v>-110</v>
      </c>
      <c r="F66" s="11">
        <v>-110.7</v>
      </c>
      <c r="G66" s="8">
        <v>-110</v>
      </c>
      <c r="H66" s="8">
        <v>-125</v>
      </c>
      <c r="I66" s="9"/>
    </row>
    <row r="67" spans="1:9" ht="18" thickBot="1" x14ac:dyDescent="0.25">
      <c r="A67" s="9"/>
      <c r="B67" s="9"/>
      <c r="C67" s="11">
        <v>4560</v>
      </c>
      <c r="D67" s="9" t="s">
        <v>68</v>
      </c>
      <c r="E67" s="11">
        <v>-500</v>
      </c>
      <c r="F67" s="11">
        <v>-165.81</v>
      </c>
      <c r="G67" s="8">
        <v>-200</v>
      </c>
      <c r="H67" s="8">
        <v>-200</v>
      </c>
      <c r="I67" s="9"/>
    </row>
    <row r="68" spans="1:9" ht="35" thickBot="1" x14ac:dyDescent="0.25">
      <c r="A68" s="9"/>
      <c r="B68" s="9"/>
      <c r="C68" s="11">
        <v>4570</v>
      </c>
      <c r="D68" s="9" t="s">
        <v>69</v>
      </c>
      <c r="E68" s="11">
        <v>-100</v>
      </c>
      <c r="F68" s="11">
        <v>-100</v>
      </c>
      <c r="G68" s="8">
        <v>-100</v>
      </c>
      <c r="H68" s="8">
        <v>-100</v>
      </c>
      <c r="I68" s="9"/>
    </row>
    <row r="69" spans="1:9" ht="52" thickBot="1" x14ac:dyDescent="0.25">
      <c r="A69" s="9"/>
      <c r="B69" s="9"/>
      <c r="C69" s="11">
        <v>4580</v>
      </c>
      <c r="D69" s="9" t="s">
        <v>70</v>
      </c>
      <c r="E69" s="13" t="s">
        <v>27</v>
      </c>
      <c r="F69" s="13">
        <v>-540.16999999999996</v>
      </c>
      <c r="G69" s="12">
        <v>-500</v>
      </c>
      <c r="H69" s="12">
        <v>-600</v>
      </c>
      <c r="I69" s="35" t="s">
        <v>167</v>
      </c>
    </row>
    <row r="70" spans="1:9" ht="18" thickBot="1" x14ac:dyDescent="0.25">
      <c r="A70" s="9"/>
      <c r="B70" s="9"/>
      <c r="C70" s="9"/>
      <c r="D70" s="9"/>
      <c r="E70" s="11" t="s">
        <v>71</v>
      </c>
      <c r="F70" s="8">
        <f>SUM(F60:F69)</f>
        <v>-1502.54</v>
      </c>
      <c r="G70" s="8">
        <f>SUM(G60:G69)</f>
        <v>-1810</v>
      </c>
      <c r="H70" s="8">
        <f>SUM(H60:H69)</f>
        <v>-1950</v>
      </c>
      <c r="I70" s="9"/>
    </row>
    <row r="71" spans="1:9" ht="17" thickBot="1" x14ac:dyDescent="0.25">
      <c r="A71" s="9"/>
      <c r="B71" s="9"/>
      <c r="C71" s="9"/>
      <c r="D71" s="9"/>
      <c r="E71" s="9"/>
      <c r="F71" s="9"/>
      <c r="G71" s="10"/>
      <c r="H71" s="10"/>
      <c r="I71" s="9"/>
    </row>
    <row r="72" spans="1:9" ht="18" thickBot="1" x14ac:dyDescent="0.25">
      <c r="A72" s="9"/>
      <c r="B72" s="15" t="s">
        <v>32</v>
      </c>
      <c r="C72" s="15"/>
      <c r="D72" s="15"/>
      <c r="E72" s="13" t="s">
        <v>71</v>
      </c>
      <c r="F72" s="12">
        <v>-1810</v>
      </c>
      <c r="G72" s="12">
        <v>-1810</v>
      </c>
      <c r="H72" s="12">
        <f>H70</f>
        <v>-1950</v>
      </c>
      <c r="I72" s="9"/>
    </row>
    <row r="73" spans="1:9" ht="17" thickBot="1" x14ac:dyDescent="0.25">
      <c r="A73" s="9"/>
      <c r="B73" s="9"/>
      <c r="C73" s="9"/>
      <c r="D73" s="9"/>
      <c r="E73" s="9"/>
      <c r="F73" s="9"/>
      <c r="G73" s="10"/>
      <c r="H73" s="10"/>
      <c r="I73" s="9"/>
    </row>
    <row r="74" spans="1:9" ht="17" thickBot="1" x14ac:dyDescent="0.25">
      <c r="A74" s="5" t="s">
        <v>72</v>
      </c>
      <c r="B74" s="9"/>
      <c r="C74" s="9"/>
      <c r="D74" s="9"/>
      <c r="E74" s="9"/>
      <c r="F74" s="9"/>
      <c r="G74" s="10"/>
      <c r="H74" s="10"/>
      <c r="I74" s="9"/>
    </row>
    <row r="75" spans="1:9" ht="17" thickBot="1" x14ac:dyDescent="0.25">
      <c r="A75" s="9"/>
      <c r="B75" s="14" t="s">
        <v>21</v>
      </c>
      <c r="C75" s="9"/>
      <c r="D75" s="9"/>
      <c r="E75" s="9"/>
      <c r="F75" s="9"/>
      <c r="G75" s="10"/>
      <c r="H75" s="10"/>
      <c r="I75" s="9"/>
    </row>
    <row r="76" spans="1:9" ht="18" thickBot="1" x14ac:dyDescent="0.25">
      <c r="A76" s="9"/>
      <c r="B76" s="9"/>
      <c r="C76" s="11">
        <v>4300</v>
      </c>
      <c r="D76" s="9" t="s">
        <v>73</v>
      </c>
      <c r="E76" s="11">
        <v>-2000</v>
      </c>
      <c r="F76" s="11">
        <v>-2093.39</v>
      </c>
      <c r="G76" s="8">
        <v>-2500</v>
      </c>
      <c r="H76" s="8">
        <v>-2250</v>
      </c>
      <c r="I76" s="9"/>
    </row>
    <row r="77" spans="1:9" ht="16.5" customHeight="1" thickBot="1" x14ac:dyDescent="0.25">
      <c r="A77" s="9"/>
      <c r="B77" s="9"/>
      <c r="C77" s="11">
        <v>4310</v>
      </c>
      <c r="D77" s="9" t="s">
        <v>74</v>
      </c>
      <c r="E77" s="11">
        <v>-500</v>
      </c>
      <c r="F77" s="11">
        <v>-83.88</v>
      </c>
      <c r="G77" s="8">
        <v>-500</v>
      </c>
      <c r="H77" s="8">
        <v>-500</v>
      </c>
      <c r="I77" s="9"/>
    </row>
    <row r="78" spans="1:9" ht="23.25" customHeight="1" thickBot="1" x14ac:dyDescent="0.25">
      <c r="A78" s="9"/>
      <c r="B78" s="9"/>
      <c r="C78" s="11">
        <v>4320</v>
      </c>
      <c r="D78" s="9" t="s">
        <v>75</v>
      </c>
      <c r="E78" s="13">
        <v>-100</v>
      </c>
      <c r="F78" s="13"/>
      <c r="G78" s="12">
        <v>-100</v>
      </c>
      <c r="H78" s="12">
        <v>-100</v>
      </c>
      <c r="I78" s="9"/>
    </row>
    <row r="79" spans="1:9" ht="23.25" customHeight="1" thickBot="1" x14ac:dyDescent="0.25">
      <c r="A79" s="9"/>
      <c r="B79" s="9"/>
      <c r="C79" s="9"/>
      <c r="D79" s="9"/>
      <c r="E79" s="11" t="s">
        <v>76</v>
      </c>
      <c r="F79" s="8">
        <f>SUM(F76:F78)</f>
        <v>-2177.27</v>
      </c>
      <c r="G79" s="8">
        <f>SUM(G76:G78)</f>
        <v>-3100</v>
      </c>
      <c r="H79" s="8">
        <f>SUM(H76:H78)</f>
        <v>-2850</v>
      </c>
      <c r="I79" s="9"/>
    </row>
    <row r="80" spans="1:9" ht="17" thickBot="1" x14ac:dyDescent="0.25">
      <c r="A80" s="9"/>
      <c r="B80" s="9"/>
      <c r="C80" s="9"/>
      <c r="D80" s="9"/>
      <c r="E80" s="9"/>
      <c r="F80" s="9"/>
      <c r="G80" s="10"/>
      <c r="H80" s="10"/>
      <c r="I80" s="9"/>
    </row>
    <row r="81" spans="1:9" ht="18" thickBot="1" x14ac:dyDescent="0.25">
      <c r="A81" s="9"/>
      <c r="B81" s="15" t="s">
        <v>32</v>
      </c>
      <c r="C81" s="15"/>
      <c r="D81" s="15"/>
      <c r="E81" s="13" t="s">
        <v>76</v>
      </c>
      <c r="F81" s="12">
        <f t="shared" ref="F81" si="0">F79</f>
        <v>-2177.27</v>
      </c>
      <c r="G81" s="12">
        <f>G79</f>
        <v>-3100</v>
      </c>
      <c r="H81" s="12">
        <f>H79</f>
        <v>-2850</v>
      </c>
      <c r="I81" s="9"/>
    </row>
    <row r="82" spans="1:9" ht="17" thickBot="1" x14ac:dyDescent="0.25">
      <c r="A82" s="9"/>
      <c r="B82" s="9"/>
      <c r="C82" s="9"/>
      <c r="D82" s="9"/>
      <c r="E82" s="9"/>
      <c r="F82" s="9"/>
      <c r="G82" s="10"/>
      <c r="H82" s="10"/>
      <c r="I82" s="9"/>
    </row>
    <row r="83" spans="1:9" ht="17" thickBot="1" x14ac:dyDescent="0.25">
      <c r="A83" s="5" t="s">
        <v>77</v>
      </c>
      <c r="B83" s="9"/>
      <c r="C83" s="9"/>
      <c r="D83" s="9"/>
      <c r="E83" s="9"/>
      <c r="F83" s="9"/>
      <c r="G83" s="10"/>
      <c r="H83" s="10"/>
      <c r="I83" s="9"/>
    </row>
    <row r="84" spans="1:9" ht="17" thickBot="1" x14ac:dyDescent="0.25">
      <c r="A84" s="9"/>
      <c r="B84" s="14" t="s">
        <v>21</v>
      </c>
      <c r="C84" s="9"/>
      <c r="D84" s="9"/>
      <c r="E84" s="9"/>
      <c r="F84" s="9"/>
      <c r="G84" s="10"/>
      <c r="H84" s="10"/>
      <c r="I84" s="9"/>
    </row>
    <row r="85" spans="1:9" ht="18" thickBot="1" x14ac:dyDescent="0.25">
      <c r="A85" s="9"/>
      <c r="B85" s="9"/>
      <c r="C85" s="11">
        <v>4400</v>
      </c>
      <c r="D85" s="9" t="s">
        <v>78</v>
      </c>
      <c r="E85" s="11">
        <v>-1000</v>
      </c>
      <c r="F85" s="11">
        <v>-251.37</v>
      </c>
      <c r="G85" s="8">
        <v>-750</v>
      </c>
      <c r="H85" s="8">
        <v>-1000</v>
      </c>
      <c r="I85" s="9"/>
    </row>
    <row r="86" spans="1:9" ht="35" thickBot="1" x14ac:dyDescent="0.25">
      <c r="A86" s="9"/>
      <c r="B86" s="9"/>
      <c r="C86" s="11">
        <v>4410</v>
      </c>
      <c r="D86" s="9" t="s">
        <v>79</v>
      </c>
      <c r="E86" s="13">
        <v>-1000</v>
      </c>
      <c r="F86" s="13">
        <v>-1128.71</v>
      </c>
      <c r="G86" s="12">
        <v>-1000</v>
      </c>
      <c r="H86" s="12">
        <v>-1000</v>
      </c>
      <c r="I86" s="9"/>
    </row>
    <row r="87" spans="1:9" ht="18" thickBot="1" x14ac:dyDescent="0.25">
      <c r="A87" s="9"/>
      <c r="B87" s="9"/>
      <c r="C87" s="9"/>
      <c r="D87" s="9"/>
      <c r="E87" s="11" t="s">
        <v>80</v>
      </c>
      <c r="F87" s="8">
        <f t="shared" ref="F87" si="1">SUM(F85:F86)</f>
        <v>-1380.08</v>
      </c>
      <c r="G87" s="8">
        <f>SUM(G85:G86)</f>
        <v>-1750</v>
      </c>
      <c r="H87" s="8">
        <f>SUM(H85:H86)</f>
        <v>-2000</v>
      </c>
      <c r="I87" s="9"/>
    </row>
    <row r="88" spans="1:9" ht="17" thickBot="1" x14ac:dyDescent="0.25">
      <c r="A88" s="9"/>
      <c r="B88" s="9"/>
      <c r="C88" s="9"/>
      <c r="D88" s="9"/>
      <c r="E88" s="9"/>
      <c r="F88" s="9"/>
      <c r="G88" s="10"/>
      <c r="H88" s="10"/>
      <c r="I88" s="9"/>
    </row>
    <row r="89" spans="1:9" ht="18" thickBot="1" x14ac:dyDescent="0.25">
      <c r="A89" s="9"/>
      <c r="B89" s="15" t="s">
        <v>32</v>
      </c>
      <c r="C89" s="15"/>
      <c r="D89" s="15"/>
      <c r="E89" s="13" t="s">
        <v>80</v>
      </c>
      <c r="F89" s="12">
        <f t="shared" ref="F89" si="2">F87</f>
        <v>-1380.08</v>
      </c>
      <c r="G89" s="12">
        <f>G87</f>
        <v>-1750</v>
      </c>
      <c r="H89" s="12">
        <f>H87</f>
        <v>-2000</v>
      </c>
      <c r="I89" s="9"/>
    </row>
    <row r="90" spans="1:9" ht="17" thickBot="1" x14ac:dyDescent="0.25">
      <c r="A90" s="9"/>
      <c r="B90" s="9"/>
      <c r="C90" s="9"/>
      <c r="D90" s="9"/>
      <c r="E90" s="9"/>
      <c r="F90" s="9"/>
      <c r="G90" s="10"/>
      <c r="H90" s="10"/>
      <c r="I90" s="9"/>
    </row>
    <row r="91" spans="1:9" ht="18" thickBot="1" x14ac:dyDescent="0.25">
      <c r="A91" s="17" t="s">
        <v>81</v>
      </c>
      <c r="B91" s="15"/>
      <c r="C91" s="15"/>
      <c r="D91" s="15"/>
      <c r="E91" s="13" t="s">
        <v>82</v>
      </c>
      <c r="F91" s="12">
        <f>F89+F81+F72+F55+F48+F26</f>
        <v>-4631.4000000000015</v>
      </c>
      <c r="G91" s="12">
        <f>G89+G81+G72+G55+G48+G26</f>
        <v>-7775</v>
      </c>
      <c r="H91" s="12">
        <f>H89+H81+H72+H55+H48+H26</f>
        <v>-9015</v>
      </c>
      <c r="I91" s="9"/>
    </row>
    <row r="92" spans="1:9" ht="17" thickBot="1" x14ac:dyDescent="0.25">
      <c r="A92" s="9"/>
      <c r="B92" s="9"/>
      <c r="C92" s="9"/>
      <c r="D92" s="9"/>
      <c r="E92" s="9"/>
      <c r="F92" s="9"/>
      <c r="G92" s="10"/>
      <c r="H92" s="10"/>
      <c r="I92" s="9"/>
    </row>
    <row r="93" spans="1:9" ht="17" thickBot="1" x14ac:dyDescent="0.25">
      <c r="A93" s="9"/>
      <c r="B93" s="9"/>
      <c r="C93" s="9"/>
      <c r="D93" s="9"/>
      <c r="E93" s="9"/>
      <c r="F93" s="9"/>
      <c r="G93" s="10"/>
      <c r="H93" s="10"/>
      <c r="I93" s="9"/>
    </row>
    <row r="94" spans="1:9" ht="20" thickBot="1" x14ac:dyDescent="0.25">
      <c r="A94" s="2" t="s">
        <v>83</v>
      </c>
      <c r="B94" s="9"/>
      <c r="C94" s="9"/>
      <c r="D94" s="9"/>
      <c r="E94" s="9"/>
      <c r="F94" s="9"/>
      <c r="G94" s="10"/>
      <c r="H94" s="10"/>
      <c r="I94" s="9"/>
    </row>
    <row r="95" spans="1:9" ht="18" thickBot="1" x14ac:dyDescent="0.25">
      <c r="A95" s="9"/>
      <c r="B95" s="9" t="s">
        <v>9</v>
      </c>
      <c r="C95" s="9"/>
      <c r="D95" s="9"/>
      <c r="E95" s="9"/>
      <c r="F95" s="9"/>
      <c r="G95" s="10"/>
      <c r="H95" s="10"/>
      <c r="I95" s="9"/>
    </row>
    <row r="96" spans="1:9" ht="18" thickBot="1" x14ac:dyDescent="0.25">
      <c r="A96" s="9"/>
      <c r="B96" s="9"/>
      <c r="C96" s="11">
        <v>5000</v>
      </c>
      <c r="D96" s="9" t="s">
        <v>84</v>
      </c>
      <c r="E96" s="11" t="s">
        <v>85</v>
      </c>
      <c r="F96" s="11">
        <v>1557.5</v>
      </c>
      <c r="G96" s="8">
        <v>1500</v>
      </c>
      <c r="H96" s="8">
        <v>1500</v>
      </c>
      <c r="I96" s="9"/>
    </row>
    <row r="97" spans="1:9" ht="18" thickBot="1" x14ac:dyDescent="0.25">
      <c r="A97" s="9"/>
      <c r="B97" s="9"/>
      <c r="C97" s="11">
        <v>5005</v>
      </c>
      <c r="D97" s="9" t="s">
        <v>86</v>
      </c>
      <c r="E97" s="11">
        <v>6000</v>
      </c>
      <c r="F97" s="11">
        <v>1100</v>
      </c>
      <c r="G97" s="8">
        <v>6000</v>
      </c>
      <c r="H97" s="8">
        <v>6000</v>
      </c>
      <c r="I97" s="9"/>
    </row>
    <row r="98" spans="1:9" ht="18" thickBot="1" x14ac:dyDescent="0.25">
      <c r="A98" s="9"/>
      <c r="B98" s="9"/>
      <c r="C98" s="11">
        <v>5010</v>
      </c>
      <c r="D98" s="9" t="s">
        <v>87</v>
      </c>
      <c r="E98" s="11">
        <v>500</v>
      </c>
      <c r="F98" s="11">
        <v>2597.3000000000002</v>
      </c>
      <c r="G98" s="8">
        <v>600</v>
      </c>
      <c r="H98" s="8">
        <v>500</v>
      </c>
      <c r="I98" s="9"/>
    </row>
    <row r="99" spans="1:9" ht="18" thickBot="1" x14ac:dyDescent="0.25">
      <c r="A99" s="9"/>
      <c r="B99" s="9"/>
      <c r="C99" s="11">
        <v>5011</v>
      </c>
      <c r="D99" s="9" t="s">
        <v>88</v>
      </c>
      <c r="E99" s="9"/>
      <c r="F99" s="9">
        <v>0.11</v>
      </c>
      <c r="G99" s="10"/>
      <c r="H99" s="10"/>
      <c r="I99" s="9"/>
    </row>
    <row r="100" spans="1:9" ht="18" thickBot="1" x14ac:dyDescent="0.25">
      <c r="A100" s="9"/>
      <c r="B100" s="9"/>
      <c r="C100" s="11">
        <v>5020</v>
      </c>
      <c r="D100" s="9" t="s">
        <v>89</v>
      </c>
      <c r="E100" s="9" t="s">
        <v>47</v>
      </c>
      <c r="F100" s="9"/>
      <c r="G100" s="10"/>
      <c r="H100" s="10"/>
      <c r="I100" s="9"/>
    </row>
    <row r="101" spans="1:9" ht="18" thickBot="1" x14ac:dyDescent="0.25">
      <c r="A101" s="9"/>
      <c r="B101" s="9"/>
      <c r="C101" s="11">
        <v>5030</v>
      </c>
      <c r="D101" s="9" t="s">
        <v>90</v>
      </c>
      <c r="E101" s="15" t="s">
        <v>47</v>
      </c>
      <c r="F101" s="15"/>
      <c r="G101" s="18"/>
      <c r="H101" s="18"/>
      <c r="I101" s="9"/>
    </row>
    <row r="102" spans="1:9" ht="18" thickBot="1" x14ac:dyDescent="0.25">
      <c r="A102" s="9"/>
      <c r="B102" s="9"/>
      <c r="C102" s="9"/>
      <c r="D102" s="9"/>
      <c r="E102" s="11" t="s">
        <v>91</v>
      </c>
      <c r="F102" s="8">
        <f t="shared" ref="F102" si="3">SUM(F96:F101)</f>
        <v>5254.91</v>
      </c>
      <c r="G102" s="8">
        <f>SUM(G96:G101)</f>
        <v>8100</v>
      </c>
      <c r="H102" s="8">
        <f>SUM(H96:H101)</f>
        <v>8000</v>
      </c>
      <c r="I102" s="9"/>
    </row>
    <row r="103" spans="1:9" ht="17" thickBot="1" x14ac:dyDescent="0.25">
      <c r="A103" s="9"/>
      <c r="B103" s="9"/>
      <c r="C103" s="9"/>
      <c r="D103" s="9"/>
      <c r="E103" s="9"/>
      <c r="F103" s="9"/>
      <c r="G103" s="10"/>
      <c r="H103" s="10"/>
      <c r="I103" s="9"/>
    </row>
    <row r="104" spans="1:9" ht="18" thickBot="1" x14ac:dyDescent="0.25">
      <c r="A104" s="9"/>
      <c r="B104" s="15" t="s">
        <v>32</v>
      </c>
      <c r="C104" s="15"/>
      <c r="D104" s="15"/>
      <c r="E104" s="13" t="s">
        <v>91</v>
      </c>
      <c r="F104" s="12">
        <f t="shared" ref="F104" si="4">F102</f>
        <v>5254.91</v>
      </c>
      <c r="G104" s="12">
        <f>G102</f>
        <v>8100</v>
      </c>
      <c r="H104" s="12">
        <f>H102</f>
        <v>8000</v>
      </c>
      <c r="I104" s="9"/>
    </row>
    <row r="105" spans="1:9" ht="17" thickBot="1" x14ac:dyDescent="0.25">
      <c r="A105" s="9"/>
      <c r="B105" s="9"/>
      <c r="C105" s="9"/>
      <c r="D105" s="9"/>
      <c r="E105" s="9"/>
      <c r="F105" s="9"/>
      <c r="G105" s="10"/>
      <c r="H105" s="10"/>
      <c r="I105" s="9"/>
    </row>
    <row r="106" spans="1:9" ht="18" thickBot="1" x14ac:dyDescent="0.25">
      <c r="A106" s="17" t="s">
        <v>81</v>
      </c>
      <c r="B106" s="15"/>
      <c r="C106" s="15"/>
      <c r="D106" s="15"/>
      <c r="E106" s="13" t="s">
        <v>92</v>
      </c>
      <c r="F106" s="12">
        <f t="shared" ref="F106" si="5">F104+F91</f>
        <v>623.5099999999984</v>
      </c>
      <c r="G106" s="12">
        <f>G104+G91</f>
        <v>325</v>
      </c>
      <c r="H106" s="12">
        <f>H104+H91</f>
        <v>-1015</v>
      </c>
      <c r="I106" s="9"/>
    </row>
    <row r="107" spans="1:9" ht="17" thickBot="1" x14ac:dyDescent="0.25">
      <c r="A107" s="9"/>
      <c r="B107" s="9"/>
      <c r="C107" s="9"/>
      <c r="D107" s="9"/>
      <c r="E107" s="9"/>
      <c r="F107" s="9"/>
      <c r="G107" s="10"/>
      <c r="H107" s="10"/>
      <c r="I107" s="9"/>
    </row>
    <row r="108" spans="1:9" ht="17" thickBot="1" x14ac:dyDescent="0.25">
      <c r="A108" s="9"/>
      <c r="B108" s="9"/>
      <c r="C108" s="9"/>
      <c r="D108" s="9"/>
      <c r="E108" s="9"/>
      <c r="F108" s="9"/>
      <c r="G108" s="10"/>
      <c r="H108" s="10"/>
      <c r="I108" s="9"/>
    </row>
    <row r="109" spans="1:9" ht="20" thickBot="1" x14ac:dyDescent="0.25">
      <c r="A109" s="2" t="s">
        <v>93</v>
      </c>
      <c r="B109" s="9"/>
      <c r="C109" s="9"/>
      <c r="D109" s="9"/>
      <c r="E109" s="9"/>
      <c r="F109" s="9"/>
      <c r="G109" s="10"/>
      <c r="H109" s="10"/>
      <c r="I109" s="9"/>
    </row>
    <row r="110" spans="1:9" ht="18" thickBot="1" x14ac:dyDescent="0.25">
      <c r="A110" s="9"/>
      <c r="B110" s="9" t="s">
        <v>9</v>
      </c>
      <c r="C110" s="9"/>
      <c r="D110" s="9"/>
      <c r="E110" s="9"/>
      <c r="F110" s="9"/>
      <c r="G110" s="10"/>
      <c r="H110" s="10"/>
      <c r="I110" s="9"/>
    </row>
    <row r="111" spans="1:9" ht="18" thickBot="1" x14ac:dyDescent="0.25">
      <c r="A111" s="9"/>
      <c r="B111" s="9"/>
      <c r="C111" s="11">
        <v>6000</v>
      </c>
      <c r="D111" s="9" t="s">
        <v>94</v>
      </c>
      <c r="E111" s="13">
        <v>650</v>
      </c>
      <c r="F111" s="13">
        <v>1165.23</v>
      </c>
      <c r="G111" s="12">
        <v>1000</v>
      </c>
      <c r="H111" s="12">
        <v>1000</v>
      </c>
      <c r="I111" s="9"/>
    </row>
    <row r="112" spans="1:9" ht="17" thickBot="1" x14ac:dyDescent="0.25">
      <c r="A112" s="9"/>
      <c r="B112" s="9"/>
      <c r="C112" s="9"/>
      <c r="D112" s="9"/>
      <c r="E112" s="11">
        <v>650</v>
      </c>
      <c r="F112" s="13">
        <v>1165.23</v>
      </c>
      <c r="G112" s="8">
        <v>1000</v>
      </c>
      <c r="H112" s="12">
        <v>1000</v>
      </c>
      <c r="I112" s="9"/>
    </row>
    <row r="113" spans="1:9" ht="17" thickBot="1" x14ac:dyDescent="0.25">
      <c r="A113" s="9"/>
      <c r="B113" s="14" t="s">
        <v>21</v>
      </c>
      <c r="C113" s="9"/>
      <c r="D113" s="9"/>
      <c r="E113" s="9"/>
      <c r="F113" s="9"/>
      <c r="G113" s="10"/>
      <c r="H113" s="10"/>
      <c r="I113" s="9"/>
    </row>
    <row r="114" spans="1:9" ht="35" thickBot="1" x14ac:dyDescent="0.25">
      <c r="A114" s="9"/>
      <c r="B114" s="9"/>
      <c r="C114" s="11">
        <v>6500</v>
      </c>
      <c r="D114" s="9" t="s">
        <v>95</v>
      </c>
      <c r="E114" s="11">
        <v>-90</v>
      </c>
      <c r="F114" s="11">
        <v>-38.520000000000003</v>
      </c>
      <c r="G114" s="8">
        <v>-50</v>
      </c>
      <c r="H114" s="8">
        <v>-50</v>
      </c>
      <c r="I114" s="9"/>
    </row>
    <row r="115" spans="1:9" ht="35" thickBot="1" x14ac:dyDescent="0.25">
      <c r="A115" s="9"/>
      <c r="B115" s="9"/>
      <c r="C115" s="11">
        <v>6510</v>
      </c>
      <c r="D115" s="9" t="s">
        <v>96</v>
      </c>
      <c r="E115" s="13">
        <v>0</v>
      </c>
      <c r="F115" s="13"/>
      <c r="G115" s="12">
        <v>0</v>
      </c>
      <c r="H115" s="12">
        <v>0</v>
      </c>
      <c r="I115" s="9"/>
    </row>
    <row r="116" spans="1:9" ht="17" thickBot="1" x14ac:dyDescent="0.25">
      <c r="A116" s="9"/>
      <c r="B116" s="9"/>
      <c r="C116" s="9"/>
      <c r="D116" s="9"/>
      <c r="E116" s="11">
        <v>-90</v>
      </c>
      <c r="F116" s="8">
        <f>SUM(F114:F115)</f>
        <v>-38.520000000000003</v>
      </c>
      <c r="G116" s="8">
        <f>SUM(G114:G115)</f>
        <v>-50</v>
      </c>
      <c r="H116" s="8">
        <f>SUM(H114:H115)</f>
        <v>-50</v>
      </c>
      <c r="I116" s="9"/>
    </row>
    <row r="117" spans="1:9" ht="17" thickBot="1" x14ac:dyDescent="0.25">
      <c r="A117" s="9"/>
      <c r="B117" s="9"/>
      <c r="C117" s="9"/>
      <c r="D117" s="9"/>
      <c r="E117" s="9"/>
      <c r="F117" s="9"/>
      <c r="G117" s="10"/>
      <c r="H117" s="10"/>
      <c r="I117" s="9"/>
    </row>
    <row r="118" spans="1:9" ht="18" thickBot="1" x14ac:dyDescent="0.25">
      <c r="A118" s="9"/>
      <c r="B118" s="4" t="s">
        <v>97</v>
      </c>
      <c r="C118" s="9"/>
      <c r="D118" s="9"/>
      <c r="E118" s="9"/>
      <c r="F118" s="9"/>
      <c r="G118" s="10"/>
      <c r="H118" s="10"/>
      <c r="I118" s="9"/>
    </row>
    <row r="119" spans="1:9" ht="18" thickBot="1" x14ac:dyDescent="0.25">
      <c r="A119" s="9"/>
      <c r="B119" s="9" t="s">
        <v>9</v>
      </c>
      <c r="C119" s="9"/>
      <c r="D119" s="9" t="s">
        <v>98</v>
      </c>
      <c r="E119" s="13">
        <v>400</v>
      </c>
      <c r="F119" s="13" t="s">
        <v>47</v>
      </c>
      <c r="G119" s="12">
        <v>450</v>
      </c>
      <c r="H119" s="12">
        <v>450</v>
      </c>
      <c r="I119" s="9"/>
    </row>
    <row r="120" spans="1:9" ht="17" thickBot="1" x14ac:dyDescent="0.25">
      <c r="A120" s="9"/>
      <c r="B120" s="9"/>
      <c r="C120" s="9"/>
      <c r="D120" s="9"/>
      <c r="E120" s="11">
        <v>400</v>
      </c>
      <c r="F120" s="11"/>
      <c r="G120" s="8">
        <v>450</v>
      </c>
      <c r="H120" s="8">
        <v>450</v>
      </c>
      <c r="I120" s="9"/>
    </row>
    <row r="121" spans="1:9" ht="17" thickBot="1" x14ac:dyDescent="0.25">
      <c r="A121" s="9"/>
      <c r="B121" s="9"/>
      <c r="C121" s="9"/>
      <c r="D121" s="9"/>
      <c r="E121" s="9"/>
      <c r="F121" s="9"/>
      <c r="G121" s="10"/>
      <c r="H121" s="10"/>
      <c r="I121" s="9"/>
    </row>
    <row r="122" spans="1:9" ht="18" thickBot="1" x14ac:dyDescent="0.25">
      <c r="A122" s="9"/>
      <c r="B122" s="9" t="s">
        <v>99</v>
      </c>
      <c r="C122" s="9"/>
      <c r="D122" s="9" t="s">
        <v>100</v>
      </c>
      <c r="E122" s="11">
        <v>-350</v>
      </c>
      <c r="F122" s="11" t="s">
        <v>47</v>
      </c>
      <c r="G122" s="8">
        <v>-400</v>
      </c>
      <c r="H122" s="8">
        <v>-400</v>
      </c>
      <c r="I122" s="9"/>
    </row>
    <row r="123" spans="1:9" ht="18" thickBot="1" x14ac:dyDescent="0.25">
      <c r="A123" s="9"/>
      <c r="B123" s="9"/>
      <c r="C123" s="9"/>
      <c r="D123" s="9" t="s">
        <v>101</v>
      </c>
      <c r="E123" s="13">
        <v>-50</v>
      </c>
      <c r="F123" s="13" t="s">
        <v>47</v>
      </c>
      <c r="G123" s="12">
        <v>-50</v>
      </c>
      <c r="H123" s="12">
        <v>-50</v>
      </c>
      <c r="I123" s="9"/>
    </row>
    <row r="124" spans="1:9" ht="18" thickBot="1" x14ac:dyDescent="0.25">
      <c r="A124" s="9"/>
      <c r="B124" s="9"/>
      <c r="C124" s="9"/>
      <c r="D124" s="9"/>
      <c r="E124" s="11">
        <v>-400</v>
      </c>
      <c r="F124" s="11" t="s">
        <v>47</v>
      </c>
      <c r="G124" s="8">
        <v>-450</v>
      </c>
      <c r="H124" s="8">
        <f>SUM(H122:H123)</f>
        <v>-450</v>
      </c>
      <c r="I124" s="9"/>
    </row>
    <row r="125" spans="1:9" ht="17" thickBot="1" x14ac:dyDescent="0.25">
      <c r="A125" s="9"/>
      <c r="B125" s="9"/>
      <c r="C125" s="9"/>
      <c r="D125" s="9"/>
      <c r="E125" s="9"/>
      <c r="F125" s="9"/>
      <c r="G125" s="10"/>
      <c r="H125" s="10"/>
      <c r="I125" s="9"/>
    </row>
    <row r="126" spans="1:9" ht="18" thickBot="1" x14ac:dyDescent="0.25">
      <c r="A126" s="9"/>
      <c r="B126" s="15" t="s">
        <v>32</v>
      </c>
      <c r="C126" s="15"/>
      <c r="D126" s="15"/>
      <c r="E126" s="13">
        <v>560</v>
      </c>
      <c r="F126" s="12">
        <f>F116+F112</f>
        <v>1126.71</v>
      </c>
      <c r="G126" s="12">
        <f>G124+G120+G116+G112</f>
        <v>950</v>
      </c>
      <c r="H126" s="12">
        <f>H124+H120+H116+H112</f>
        <v>950</v>
      </c>
      <c r="I126" s="9"/>
    </row>
    <row r="127" spans="1:9" ht="17" thickBot="1" x14ac:dyDescent="0.25">
      <c r="A127" s="9"/>
      <c r="B127" s="9"/>
      <c r="C127" s="9"/>
      <c r="D127" s="9"/>
      <c r="E127" s="9"/>
      <c r="F127" s="9"/>
      <c r="G127" s="10"/>
      <c r="H127" s="10"/>
      <c r="I127" s="9"/>
    </row>
    <row r="128" spans="1:9" ht="17" thickBot="1" x14ac:dyDescent="0.25">
      <c r="A128" s="17" t="s">
        <v>81</v>
      </c>
      <c r="B128" s="15"/>
      <c r="C128" s="15"/>
      <c r="D128" s="15"/>
      <c r="E128" s="13">
        <v>-3100</v>
      </c>
      <c r="F128" s="12">
        <f>F126+F106</f>
        <v>1750.2199999999984</v>
      </c>
      <c r="G128" s="12">
        <f t="shared" ref="G128" si="6">G126+G106</f>
        <v>1275</v>
      </c>
      <c r="H128" s="12">
        <f>H126+H106</f>
        <v>-65</v>
      </c>
      <c r="I128" s="9"/>
    </row>
    <row r="129" spans="1:9" ht="17" thickBot="1" x14ac:dyDescent="0.25">
      <c r="A129" s="9"/>
      <c r="B129" s="9"/>
      <c r="C129" s="9"/>
      <c r="D129" s="9"/>
      <c r="E129" s="9"/>
      <c r="F129" s="9"/>
      <c r="G129" s="10"/>
      <c r="H129" s="10"/>
      <c r="I129" s="9"/>
    </row>
    <row r="130" spans="1:9" ht="17" thickBot="1" x14ac:dyDescent="0.25">
      <c r="A130" s="9"/>
      <c r="B130" s="9"/>
      <c r="C130" s="9"/>
      <c r="D130" s="9"/>
      <c r="E130" s="9"/>
      <c r="F130" s="9"/>
      <c r="G130" s="10"/>
      <c r="H130" s="10"/>
      <c r="I130" s="9"/>
    </row>
    <row r="131" spans="1:9" ht="20" thickBot="1" x14ac:dyDescent="0.25">
      <c r="A131" s="2" t="s">
        <v>102</v>
      </c>
      <c r="B131" s="9"/>
      <c r="C131" s="9"/>
      <c r="D131" s="9"/>
      <c r="E131" s="9"/>
      <c r="F131" s="9"/>
      <c r="G131" s="10"/>
      <c r="H131" s="10"/>
      <c r="I131" s="9"/>
    </row>
    <row r="132" spans="1:9" ht="17" thickBot="1" x14ac:dyDescent="0.25">
      <c r="A132" s="9"/>
      <c r="B132" s="14" t="s">
        <v>21</v>
      </c>
      <c r="C132" s="9"/>
      <c r="D132" s="9"/>
      <c r="E132" s="9"/>
      <c r="F132" s="9"/>
      <c r="G132" s="10"/>
      <c r="H132" s="10"/>
      <c r="I132" s="9"/>
    </row>
    <row r="133" spans="1:9" ht="35" thickBot="1" x14ac:dyDescent="0.25">
      <c r="A133" s="9"/>
      <c r="B133" s="9"/>
      <c r="C133" s="11">
        <v>7000</v>
      </c>
      <c r="D133" s="9" t="s">
        <v>103</v>
      </c>
      <c r="E133" s="13">
        <v>0</v>
      </c>
      <c r="F133" s="13"/>
      <c r="G133" s="12">
        <v>0</v>
      </c>
      <c r="H133" s="12">
        <v>0</v>
      </c>
      <c r="I133" s="9"/>
    </row>
    <row r="134" spans="1:9" ht="17" thickBot="1" x14ac:dyDescent="0.25">
      <c r="A134" s="9"/>
      <c r="B134" s="9"/>
      <c r="C134" s="9"/>
      <c r="D134" s="9"/>
      <c r="E134" s="11">
        <v>0</v>
      </c>
      <c r="F134" s="11"/>
      <c r="G134" s="8">
        <v>0</v>
      </c>
      <c r="H134" s="8">
        <v>0</v>
      </c>
      <c r="I134" s="9"/>
    </row>
    <row r="135" spans="1:9" ht="17" thickBot="1" x14ac:dyDescent="0.25">
      <c r="A135" s="9"/>
      <c r="B135" s="9"/>
      <c r="C135" s="9"/>
      <c r="D135" s="9"/>
      <c r="E135" s="9"/>
      <c r="F135" s="9"/>
      <c r="G135" s="10"/>
      <c r="H135" s="10"/>
      <c r="I135" s="9"/>
    </row>
    <row r="136" spans="1:9" ht="18" thickBot="1" x14ac:dyDescent="0.25">
      <c r="A136" s="9"/>
      <c r="B136" s="15" t="s">
        <v>32</v>
      </c>
      <c r="C136" s="15"/>
      <c r="D136" s="15"/>
      <c r="E136" s="13">
        <v>0</v>
      </c>
      <c r="F136" s="13"/>
      <c r="G136" s="12">
        <v>0</v>
      </c>
      <c r="H136" s="12">
        <v>0</v>
      </c>
      <c r="I136" s="9"/>
    </row>
    <row r="137" spans="1:9" ht="17" thickBot="1" x14ac:dyDescent="0.25">
      <c r="A137" s="9"/>
      <c r="B137" s="9"/>
      <c r="C137" s="9"/>
      <c r="D137" s="9"/>
      <c r="E137" s="9"/>
      <c r="F137" s="9"/>
      <c r="G137" s="10"/>
      <c r="H137" s="10"/>
      <c r="I137" s="9"/>
    </row>
    <row r="138" spans="1:9" ht="17" thickBot="1" x14ac:dyDescent="0.25">
      <c r="A138" s="17" t="s">
        <v>81</v>
      </c>
      <c r="B138" s="15"/>
      <c r="C138" s="15"/>
      <c r="D138" s="15"/>
      <c r="E138" s="13">
        <v>-3100</v>
      </c>
      <c r="F138" s="12">
        <f t="shared" ref="F138" si="7">F128+F136</f>
        <v>1750.2199999999984</v>
      </c>
      <c r="G138" s="12">
        <f>G128+G136</f>
        <v>1275</v>
      </c>
      <c r="H138" s="12">
        <f>H128+H136</f>
        <v>-65</v>
      </c>
      <c r="I138" s="9"/>
    </row>
    <row r="139" spans="1:9" ht="17" thickBot="1" x14ac:dyDescent="0.25">
      <c r="A139" s="9"/>
      <c r="B139" s="9"/>
      <c r="C139" s="9"/>
      <c r="D139" s="9"/>
      <c r="E139" s="9"/>
      <c r="F139" s="9"/>
      <c r="G139" s="10"/>
      <c r="H139" s="10"/>
      <c r="I139" s="9"/>
    </row>
    <row r="140" spans="1:9" ht="20" thickBot="1" x14ac:dyDescent="0.25">
      <c r="A140" s="2" t="s">
        <v>104</v>
      </c>
      <c r="B140" s="9"/>
      <c r="C140" s="9"/>
      <c r="D140" s="9"/>
      <c r="E140" s="9"/>
      <c r="F140" s="9"/>
      <c r="G140" s="10"/>
      <c r="H140" s="10"/>
      <c r="I140" s="9"/>
    </row>
    <row r="141" spans="1:9" ht="20" thickBot="1" x14ac:dyDescent="0.25">
      <c r="A141" s="2" t="s">
        <v>105</v>
      </c>
      <c r="B141" s="9"/>
      <c r="C141" s="9"/>
      <c r="D141" s="9"/>
      <c r="E141" s="9"/>
      <c r="F141" s="9"/>
      <c r="G141" s="10"/>
      <c r="H141" s="10"/>
      <c r="I141" s="9"/>
    </row>
    <row r="142" spans="1:9" ht="18" thickBot="1" x14ac:dyDescent="0.25">
      <c r="A142" s="9"/>
      <c r="B142" s="9" t="s">
        <v>9</v>
      </c>
      <c r="C142" s="11">
        <v>3220</v>
      </c>
      <c r="D142" s="9" t="s">
        <v>106</v>
      </c>
      <c r="E142" s="11" t="s">
        <v>107</v>
      </c>
      <c r="F142" s="11">
        <v>9180</v>
      </c>
      <c r="G142" s="8">
        <v>44000</v>
      </c>
      <c r="H142" s="8">
        <v>18000</v>
      </c>
      <c r="I142" s="16"/>
    </row>
    <row r="143" spans="1:9" ht="18" thickBot="1" x14ac:dyDescent="0.25">
      <c r="A143" s="9"/>
      <c r="B143" s="29" t="s">
        <v>21</v>
      </c>
      <c r="C143" s="11">
        <v>4220</v>
      </c>
      <c r="D143" s="9" t="s">
        <v>108</v>
      </c>
      <c r="E143" s="25" t="s">
        <v>109</v>
      </c>
      <c r="F143" s="25">
        <v>-9761.1200000000008</v>
      </c>
      <c r="G143" s="26">
        <v>-45000</v>
      </c>
      <c r="H143" s="26">
        <v>-18000</v>
      </c>
      <c r="I143" s="9"/>
    </row>
    <row r="144" spans="1:9" ht="17" thickBot="1" x14ac:dyDescent="0.25">
      <c r="B144" s="22"/>
      <c r="E144" s="23">
        <v>-1000</v>
      </c>
      <c r="F144" s="24">
        <f t="shared" ref="F144" si="8">SUM(F142:F143)</f>
        <v>-581.1200000000008</v>
      </c>
      <c r="G144" s="24">
        <f t="shared" ref="G144" si="9">SUM(G142:G143)</f>
        <v>-1000</v>
      </c>
      <c r="H144" s="24">
        <f>SUM(H142:H143)</f>
        <v>0</v>
      </c>
    </row>
    <row r="145" spans="1:9" ht="16" thickBot="1" x14ac:dyDescent="0.25"/>
    <row r="146" spans="1:9" ht="18" thickBot="1" x14ac:dyDescent="0.25">
      <c r="A146" s="27" t="s">
        <v>110</v>
      </c>
    </row>
    <row r="147" spans="1:9" ht="18" thickBot="1" x14ac:dyDescent="0.25">
      <c r="B147" s="9" t="s">
        <v>9</v>
      </c>
      <c r="C147" s="11">
        <v>3211</v>
      </c>
      <c r="D147" s="9" t="s">
        <v>111</v>
      </c>
      <c r="E147" s="11" t="s">
        <v>112</v>
      </c>
      <c r="F147" s="11">
        <v>6435.01</v>
      </c>
      <c r="G147" s="8">
        <v>7600</v>
      </c>
      <c r="H147" s="8">
        <v>10000</v>
      </c>
      <c r="I147" s="9"/>
    </row>
    <row r="148" spans="1:9" ht="18" thickBot="1" x14ac:dyDescent="0.25">
      <c r="A148" s="9"/>
      <c r="B148" s="9" t="s">
        <v>21</v>
      </c>
      <c r="C148" s="11">
        <v>4211</v>
      </c>
      <c r="D148" s="28" t="s">
        <v>113</v>
      </c>
      <c r="E148" s="25" t="s">
        <v>114</v>
      </c>
      <c r="F148" s="25">
        <v>-7261.72</v>
      </c>
      <c r="G148" s="26">
        <v>-8000</v>
      </c>
      <c r="H148" s="26">
        <v>-10000</v>
      </c>
      <c r="I148" s="9"/>
    </row>
    <row r="149" spans="1:9" ht="17" thickBot="1" x14ac:dyDescent="0.25">
      <c r="E149" s="23">
        <v>-1000</v>
      </c>
      <c r="F149" s="24">
        <f t="shared" ref="F149" si="10">SUM(F147:F148)</f>
        <v>-826.71</v>
      </c>
      <c r="G149" s="24">
        <f t="shared" ref="G149" si="11">SUM(G147:G148)</f>
        <v>-400</v>
      </c>
      <c r="H149" s="24">
        <f>SUM(H147:H148)</f>
        <v>0</v>
      </c>
    </row>
    <row r="150" spans="1:9" ht="18" thickBot="1" x14ac:dyDescent="0.25">
      <c r="A150" s="4" t="s">
        <v>115</v>
      </c>
      <c r="B150" s="9"/>
      <c r="C150" s="9"/>
      <c r="D150" s="9"/>
      <c r="E150" s="9"/>
      <c r="F150" s="9"/>
      <c r="G150" s="10"/>
      <c r="H150" s="10"/>
      <c r="I150" s="9"/>
    </row>
    <row r="151" spans="1:9" ht="35" thickBot="1" x14ac:dyDescent="0.25">
      <c r="A151" s="9"/>
      <c r="B151" s="9" t="s">
        <v>9</v>
      </c>
      <c r="C151" s="11">
        <v>8000</v>
      </c>
      <c r="D151" s="9" t="s">
        <v>116</v>
      </c>
      <c r="E151" s="11" t="s">
        <v>117</v>
      </c>
      <c r="F151" s="11">
        <v>13850</v>
      </c>
      <c r="G151" s="8">
        <v>22000</v>
      </c>
      <c r="H151" s="8">
        <v>22500</v>
      </c>
      <c r="I151" s="9"/>
    </row>
    <row r="152" spans="1:9" ht="18" thickBot="1" x14ac:dyDescent="0.25">
      <c r="A152" s="9"/>
      <c r="B152" s="9"/>
      <c r="C152" s="11">
        <v>8001</v>
      </c>
      <c r="D152" s="9" t="s">
        <v>118</v>
      </c>
      <c r="E152" s="13">
        <v>0</v>
      </c>
      <c r="F152" s="13">
        <v>1085.3800000000001</v>
      </c>
      <c r="G152" s="12">
        <v>0</v>
      </c>
      <c r="H152" s="12">
        <v>0</v>
      </c>
      <c r="I152" s="9"/>
    </row>
    <row r="153" spans="1:9" ht="18" thickBot="1" x14ac:dyDescent="0.25">
      <c r="A153" s="9"/>
      <c r="B153" s="9"/>
      <c r="C153" s="9"/>
      <c r="D153" s="9"/>
      <c r="E153" s="11" t="s">
        <v>117</v>
      </c>
      <c r="F153" s="8">
        <f t="shared" ref="F153" si="12">SUM(F151:F152)</f>
        <v>14935.380000000001</v>
      </c>
      <c r="G153" s="8">
        <f>SUM(G151:G152)</f>
        <v>22000</v>
      </c>
      <c r="H153" s="8">
        <f>SUM(H151:H152)</f>
        <v>22500</v>
      </c>
      <c r="I153" s="9"/>
    </row>
    <row r="154" spans="1:9" ht="17" thickBot="1" x14ac:dyDescent="0.25">
      <c r="A154" s="9"/>
      <c r="B154" s="9"/>
      <c r="C154" s="9"/>
      <c r="D154" s="9"/>
      <c r="E154" s="9"/>
      <c r="F154" s="9"/>
      <c r="G154" s="10"/>
      <c r="H154" s="10"/>
      <c r="I154" s="9"/>
    </row>
    <row r="155" spans="1:9" ht="18" thickBot="1" x14ac:dyDescent="0.25">
      <c r="A155" s="9"/>
      <c r="B155" s="9" t="s">
        <v>21</v>
      </c>
      <c r="C155" s="11">
        <v>8004</v>
      </c>
      <c r="D155" s="9" t="s">
        <v>119</v>
      </c>
      <c r="E155" s="11" t="s">
        <v>80</v>
      </c>
      <c r="F155" s="11">
        <v>-788.8</v>
      </c>
      <c r="G155" s="8">
        <v>-1000</v>
      </c>
      <c r="H155" s="8">
        <v>-1500</v>
      </c>
      <c r="I155" s="9"/>
    </row>
    <row r="156" spans="1:9" ht="18" thickBot="1" x14ac:dyDescent="0.25">
      <c r="A156" s="9"/>
      <c r="B156" s="9"/>
      <c r="C156" s="11">
        <v>8005</v>
      </c>
      <c r="D156" s="9" t="s">
        <v>120</v>
      </c>
      <c r="E156" s="11">
        <v>-200</v>
      </c>
      <c r="F156" s="11">
        <v>-128</v>
      </c>
      <c r="G156" s="8">
        <v>-200</v>
      </c>
      <c r="H156" s="8">
        <v>-200</v>
      </c>
      <c r="I156" s="9"/>
    </row>
    <row r="157" spans="1:9" ht="18" thickBot="1" x14ac:dyDescent="0.25">
      <c r="A157" s="9"/>
      <c r="B157" s="9"/>
      <c r="C157" s="11">
        <v>8006</v>
      </c>
      <c r="D157" s="9" t="s">
        <v>121</v>
      </c>
      <c r="E157" s="11">
        <v>-200</v>
      </c>
      <c r="F157" s="11">
        <v>0</v>
      </c>
      <c r="G157" s="8">
        <v>-400</v>
      </c>
      <c r="H157" s="8">
        <v>-400</v>
      </c>
      <c r="I157" s="9"/>
    </row>
    <row r="158" spans="1:9" ht="18" thickBot="1" x14ac:dyDescent="0.25">
      <c r="A158" s="9"/>
      <c r="B158" s="9"/>
      <c r="C158" s="11">
        <v>8007</v>
      </c>
      <c r="D158" s="9" t="s">
        <v>122</v>
      </c>
      <c r="E158" s="13">
        <v>-600</v>
      </c>
      <c r="F158" s="13">
        <v>-437.55</v>
      </c>
      <c r="G158" s="12">
        <v>-500</v>
      </c>
      <c r="H158" s="12">
        <v>-500</v>
      </c>
      <c r="I158" s="9"/>
    </row>
    <row r="159" spans="1:9" ht="18" thickBot="1" x14ac:dyDescent="0.25">
      <c r="A159" s="9"/>
      <c r="B159" s="9"/>
      <c r="C159" s="9"/>
      <c r="D159" s="9"/>
      <c r="E159" s="11" t="s">
        <v>123</v>
      </c>
      <c r="F159" s="8">
        <f t="shared" ref="F159" si="13">SUM(F155:F158)</f>
        <v>-1354.35</v>
      </c>
      <c r="G159" s="8">
        <f>SUM(G155:G158)</f>
        <v>-2100</v>
      </c>
      <c r="H159" s="8">
        <f>SUM(H155:H158)</f>
        <v>-2600</v>
      </c>
      <c r="I159" s="9"/>
    </row>
    <row r="160" spans="1:9" ht="17" thickBot="1" x14ac:dyDescent="0.25">
      <c r="A160" s="9"/>
      <c r="B160" s="9"/>
      <c r="C160" s="9"/>
      <c r="D160" s="9"/>
      <c r="E160" s="9"/>
      <c r="F160" s="9"/>
      <c r="G160" s="10"/>
      <c r="H160" s="10"/>
      <c r="I160" s="9"/>
    </row>
    <row r="161" spans="1:9" ht="18" thickBot="1" x14ac:dyDescent="0.25">
      <c r="A161" s="9"/>
      <c r="B161" s="15" t="s">
        <v>32</v>
      </c>
      <c r="C161" s="15"/>
      <c r="D161" s="15"/>
      <c r="E161" s="13" t="s">
        <v>124</v>
      </c>
      <c r="F161" s="12">
        <f>F153+F159</f>
        <v>13581.03</v>
      </c>
      <c r="G161" s="12">
        <f t="shared" ref="G161" si="14">G153+G159</f>
        <v>19900</v>
      </c>
      <c r="H161" s="12">
        <f>H153+H159</f>
        <v>19900</v>
      </c>
      <c r="I161" s="9"/>
    </row>
    <row r="162" spans="1:9" ht="17" thickBot="1" x14ac:dyDescent="0.25">
      <c r="A162" s="9"/>
      <c r="B162" s="9"/>
      <c r="C162" s="9"/>
      <c r="D162" s="9"/>
      <c r="E162" s="9"/>
      <c r="F162" s="9"/>
      <c r="G162" s="10"/>
      <c r="H162" s="10"/>
      <c r="I162" s="9"/>
    </row>
    <row r="163" spans="1:9" ht="17" thickBot="1" x14ac:dyDescent="0.25">
      <c r="A163" s="9"/>
      <c r="B163" s="9"/>
      <c r="C163" s="9"/>
      <c r="D163" s="9"/>
      <c r="E163" s="9"/>
      <c r="F163" s="9"/>
      <c r="G163" s="10"/>
      <c r="H163" s="10"/>
      <c r="I163" s="9"/>
    </row>
    <row r="164" spans="1:9" ht="18" thickBot="1" x14ac:dyDescent="0.25">
      <c r="A164" s="4" t="s">
        <v>125</v>
      </c>
      <c r="B164" s="9"/>
      <c r="C164" s="9"/>
      <c r="D164" s="9"/>
      <c r="E164" s="9"/>
      <c r="F164" s="9"/>
      <c r="G164" s="10"/>
      <c r="H164" s="10"/>
      <c r="I164" s="9"/>
    </row>
    <row r="165" spans="1:9" ht="18" thickBot="1" x14ac:dyDescent="0.25">
      <c r="A165" s="9"/>
      <c r="B165" s="9" t="s">
        <v>9</v>
      </c>
      <c r="C165" s="11">
        <v>8011</v>
      </c>
      <c r="D165" s="9" t="s">
        <v>126</v>
      </c>
      <c r="E165" s="11" t="s">
        <v>127</v>
      </c>
      <c r="F165" s="11">
        <v>18478.5</v>
      </c>
      <c r="G165" s="8">
        <v>88000</v>
      </c>
      <c r="H165" s="8">
        <f>(100*200)</f>
        <v>20000</v>
      </c>
      <c r="I165" s="9"/>
    </row>
    <row r="166" spans="1:9" ht="35" thickBot="1" x14ac:dyDescent="0.25">
      <c r="A166" s="9"/>
      <c r="B166" s="9"/>
      <c r="C166" s="11">
        <v>8012</v>
      </c>
      <c r="D166" s="9" t="s">
        <v>128</v>
      </c>
      <c r="E166" s="13" t="s">
        <v>85</v>
      </c>
      <c r="F166" s="13">
        <v>3100</v>
      </c>
      <c r="G166" s="12">
        <v>22000</v>
      </c>
      <c r="H166" s="12">
        <v>2000</v>
      </c>
      <c r="I166" s="19" t="s">
        <v>129</v>
      </c>
    </row>
    <row r="167" spans="1:9" ht="18" thickBot="1" x14ac:dyDescent="0.25">
      <c r="A167" s="9"/>
      <c r="B167" s="9"/>
      <c r="C167" s="9"/>
      <c r="D167" s="9"/>
      <c r="E167" s="11" t="s">
        <v>130</v>
      </c>
      <c r="F167" s="8">
        <f t="shared" ref="F167" si="15">SUM(F165:F166)</f>
        <v>21578.5</v>
      </c>
      <c r="G167" s="8">
        <f>SUM(G165:G166)</f>
        <v>110000</v>
      </c>
      <c r="H167" s="8">
        <f>SUM(H165:H166)</f>
        <v>22000</v>
      </c>
      <c r="I167" s="9"/>
    </row>
    <row r="168" spans="1:9" ht="17" thickBot="1" x14ac:dyDescent="0.25">
      <c r="A168" s="9"/>
      <c r="B168" s="9"/>
      <c r="C168" s="9"/>
      <c r="D168" s="9"/>
      <c r="E168" s="9"/>
      <c r="F168" s="9"/>
      <c r="G168" s="10"/>
      <c r="H168" s="10"/>
      <c r="I168" s="9"/>
    </row>
    <row r="169" spans="1:9" ht="18" thickBot="1" x14ac:dyDescent="0.25">
      <c r="A169" s="9"/>
      <c r="B169" s="9" t="s">
        <v>21</v>
      </c>
      <c r="C169" s="11">
        <v>8014</v>
      </c>
      <c r="D169" s="9" t="s">
        <v>131</v>
      </c>
      <c r="E169" s="11" t="s">
        <v>109</v>
      </c>
      <c r="F169" s="11">
        <v>-16593.68</v>
      </c>
      <c r="G169" s="8">
        <v>-86000</v>
      </c>
      <c r="H169" s="8">
        <f>-(200*85)</f>
        <v>-17000</v>
      </c>
      <c r="I169" s="9"/>
    </row>
    <row r="170" spans="1:9" ht="18" thickBot="1" x14ac:dyDescent="0.25">
      <c r="A170" s="9"/>
      <c r="B170" s="9"/>
      <c r="C170" s="11">
        <v>8015</v>
      </c>
      <c r="D170" s="9" t="s">
        <v>132</v>
      </c>
      <c r="E170" s="11">
        <v>-800</v>
      </c>
      <c r="F170" s="11">
        <v>-250</v>
      </c>
      <c r="G170" s="8">
        <v>-3000</v>
      </c>
      <c r="H170" s="8">
        <v>-1000</v>
      </c>
      <c r="I170" s="9"/>
    </row>
    <row r="171" spans="1:9" ht="18" thickBot="1" x14ac:dyDescent="0.25">
      <c r="A171" s="9"/>
      <c r="B171" s="9"/>
      <c r="C171" s="11">
        <v>8016</v>
      </c>
      <c r="D171" s="9" t="s">
        <v>133</v>
      </c>
      <c r="E171" s="11">
        <v>-500</v>
      </c>
      <c r="F171" s="11">
        <v>-1054</v>
      </c>
      <c r="G171" s="8">
        <v>-600</v>
      </c>
      <c r="H171" s="8">
        <v>-750</v>
      </c>
      <c r="I171" s="9"/>
    </row>
    <row r="172" spans="1:9" ht="18" thickBot="1" x14ac:dyDescent="0.25">
      <c r="A172" s="9"/>
      <c r="B172" s="9"/>
      <c r="C172" s="11">
        <v>8017</v>
      </c>
      <c r="D172" s="9" t="s">
        <v>134</v>
      </c>
      <c r="E172" s="11">
        <v>-500</v>
      </c>
      <c r="F172" s="11"/>
      <c r="G172" s="8">
        <v>-18500</v>
      </c>
      <c r="H172" s="8">
        <v>-750</v>
      </c>
      <c r="I172" s="9"/>
    </row>
    <row r="173" spans="1:9" ht="18" thickBot="1" x14ac:dyDescent="0.25">
      <c r="A173" s="9"/>
      <c r="B173" s="9"/>
      <c r="C173" s="11">
        <v>8018</v>
      </c>
      <c r="D173" s="9" t="s">
        <v>135</v>
      </c>
      <c r="E173" s="11">
        <v>-800</v>
      </c>
      <c r="F173" s="11">
        <v>-1331.16</v>
      </c>
      <c r="G173" s="8">
        <v>-10000</v>
      </c>
      <c r="H173" s="8">
        <v>-1000</v>
      </c>
      <c r="I173" s="9"/>
    </row>
    <row r="174" spans="1:9" ht="18" thickBot="1" x14ac:dyDescent="0.25">
      <c r="A174" s="9"/>
      <c r="B174" s="9"/>
      <c r="C174" s="11">
        <v>8019</v>
      </c>
      <c r="D174" s="9" t="s">
        <v>136</v>
      </c>
      <c r="E174" s="13" t="s">
        <v>137</v>
      </c>
      <c r="F174" s="13">
        <v>-1925.6</v>
      </c>
      <c r="G174" s="12">
        <v>-10000</v>
      </c>
      <c r="H174" s="12">
        <v>-2000</v>
      </c>
      <c r="I174" s="9"/>
    </row>
    <row r="175" spans="1:9" ht="18" thickBot="1" x14ac:dyDescent="0.25">
      <c r="A175" s="9"/>
      <c r="B175" s="9"/>
      <c r="C175" s="9"/>
      <c r="D175" s="9"/>
      <c r="E175" s="11" t="s">
        <v>138</v>
      </c>
      <c r="F175" s="8">
        <f t="shared" ref="F175" si="16">SUM(F169:F174)</f>
        <v>-21154.44</v>
      </c>
      <c r="G175" s="8">
        <f>SUM(G169:G174)</f>
        <v>-128100</v>
      </c>
      <c r="H175" s="8">
        <f>SUM(H169:H174)</f>
        <v>-22500</v>
      </c>
      <c r="I175" s="9"/>
    </row>
    <row r="176" spans="1:9" ht="17" thickBot="1" x14ac:dyDescent="0.25">
      <c r="A176" s="9"/>
      <c r="B176" s="9"/>
      <c r="C176" s="9"/>
      <c r="D176" s="9"/>
      <c r="E176" s="9"/>
      <c r="F176" s="9"/>
      <c r="G176" s="10"/>
      <c r="H176" s="10"/>
      <c r="I176" s="9"/>
    </row>
    <row r="177" spans="1:9" ht="18" thickBot="1" x14ac:dyDescent="0.25">
      <c r="A177" s="9"/>
      <c r="B177" s="15" t="s">
        <v>32</v>
      </c>
      <c r="C177" s="15"/>
      <c r="D177" s="15"/>
      <c r="E177" s="13">
        <v>-600</v>
      </c>
      <c r="F177" s="12">
        <f t="shared" ref="F177" si="17">F167+F175</f>
        <v>424.06000000000131</v>
      </c>
      <c r="G177" s="12">
        <f>G167+G175</f>
        <v>-18100</v>
      </c>
      <c r="H177" s="12">
        <f>H167+H175</f>
        <v>-500</v>
      </c>
      <c r="I177" s="9"/>
    </row>
    <row r="178" spans="1:9" ht="17" thickBot="1" x14ac:dyDescent="0.25">
      <c r="A178" s="9"/>
      <c r="B178" s="9"/>
      <c r="C178" s="9"/>
      <c r="D178" s="9"/>
      <c r="E178" s="9"/>
      <c r="F178" s="9"/>
      <c r="G178" s="10"/>
      <c r="H178" s="10"/>
      <c r="I178" s="9"/>
    </row>
    <row r="179" spans="1:9" ht="17" thickBot="1" x14ac:dyDescent="0.25">
      <c r="A179" s="9"/>
      <c r="B179" s="9"/>
      <c r="C179" s="9"/>
      <c r="D179" s="9"/>
      <c r="E179" s="9"/>
      <c r="F179" s="9"/>
      <c r="G179" s="10"/>
      <c r="H179" s="10"/>
      <c r="I179" s="9"/>
    </row>
    <row r="180" spans="1:9" ht="18" thickBot="1" x14ac:dyDescent="0.25">
      <c r="A180" s="4" t="s">
        <v>139</v>
      </c>
      <c r="B180" s="9"/>
      <c r="C180" s="9"/>
      <c r="D180" s="9"/>
      <c r="E180" s="9"/>
      <c r="F180" s="9"/>
      <c r="G180" s="10"/>
      <c r="H180" s="10"/>
      <c r="I180" s="9"/>
    </row>
    <row r="181" spans="1:9" ht="35" thickBot="1" x14ac:dyDescent="0.25">
      <c r="A181" s="9"/>
      <c r="B181" s="9" t="s">
        <v>140</v>
      </c>
      <c r="C181" s="11">
        <v>8021</v>
      </c>
      <c r="D181" s="9" t="s">
        <v>141</v>
      </c>
      <c r="E181" s="11" t="s">
        <v>142</v>
      </c>
      <c r="F181" s="11">
        <v>360</v>
      </c>
      <c r="G181" s="8">
        <v>1400</v>
      </c>
      <c r="H181" s="8">
        <v>500</v>
      </c>
      <c r="I181" s="9" t="s">
        <v>143</v>
      </c>
    </row>
    <row r="182" spans="1:9" ht="35" thickBot="1" x14ac:dyDescent="0.25">
      <c r="A182" s="9"/>
      <c r="B182" s="9"/>
      <c r="C182" s="11">
        <v>8022</v>
      </c>
      <c r="D182" s="9" t="s">
        <v>144</v>
      </c>
      <c r="E182" s="13">
        <v>900</v>
      </c>
      <c r="F182" s="13">
        <v>75</v>
      </c>
      <c r="G182" s="12">
        <v>1000</v>
      </c>
      <c r="H182" s="12">
        <v>750</v>
      </c>
      <c r="I182" s="9" t="s">
        <v>145</v>
      </c>
    </row>
    <row r="183" spans="1:9" ht="18" thickBot="1" x14ac:dyDescent="0.25">
      <c r="A183" s="9"/>
      <c r="B183" s="9"/>
      <c r="C183" s="9"/>
      <c r="D183" s="9"/>
      <c r="E183" s="11" t="s">
        <v>146</v>
      </c>
      <c r="F183" s="8">
        <f t="shared" ref="F183" si="18">SUM(F180:F182)</f>
        <v>435</v>
      </c>
      <c r="G183" s="8">
        <f>SUM(G180:G182)</f>
        <v>2400</v>
      </c>
      <c r="H183" s="8">
        <f>SUM(H180:H182)</f>
        <v>1250</v>
      </c>
      <c r="I183" s="9"/>
    </row>
    <row r="184" spans="1:9" ht="17" thickBot="1" x14ac:dyDescent="0.25">
      <c r="A184" s="9"/>
      <c r="B184" s="9"/>
      <c r="C184" s="9"/>
      <c r="D184" s="9"/>
      <c r="E184" s="9"/>
      <c r="F184" s="9"/>
      <c r="G184" s="10"/>
      <c r="H184" s="10"/>
      <c r="I184" s="9"/>
    </row>
    <row r="185" spans="1:9" ht="18" thickBot="1" x14ac:dyDescent="0.25">
      <c r="A185" s="9"/>
      <c r="B185" s="9" t="s">
        <v>21</v>
      </c>
      <c r="C185" s="11">
        <v>8025</v>
      </c>
      <c r="D185" s="9" t="s">
        <v>147</v>
      </c>
      <c r="E185" s="11">
        <v>-700</v>
      </c>
      <c r="F185" s="11"/>
      <c r="G185" s="8">
        <v>-800</v>
      </c>
      <c r="H185" s="8">
        <f>-450*3</f>
        <v>-1350</v>
      </c>
      <c r="I185" s="9"/>
    </row>
    <row r="186" spans="1:9" ht="18" thickBot="1" x14ac:dyDescent="0.25">
      <c r="A186" s="9"/>
      <c r="B186" s="9"/>
      <c r="C186" s="11">
        <v>8026</v>
      </c>
      <c r="D186" s="9" t="s">
        <v>148</v>
      </c>
      <c r="E186" s="11">
        <v>-600</v>
      </c>
      <c r="F186" s="11"/>
      <c r="G186" s="8">
        <v>-1000</v>
      </c>
      <c r="H186" s="8">
        <v>-800</v>
      </c>
      <c r="I186" s="9"/>
    </row>
    <row r="187" spans="1:9" ht="18" thickBot="1" x14ac:dyDescent="0.25">
      <c r="A187" s="9"/>
      <c r="B187" s="9"/>
      <c r="C187" s="11">
        <v>8027</v>
      </c>
      <c r="D187" s="9" t="s">
        <v>149</v>
      </c>
      <c r="E187" s="13">
        <v>-400</v>
      </c>
      <c r="F187" s="13">
        <v>-0.89</v>
      </c>
      <c r="G187" s="12">
        <v>-400</v>
      </c>
      <c r="H187" s="12">
        <v>-400</v>
      </c>
      <c r="I187" s="9"/>
    </row>
    <row r="188" spans="1:9" ht="18" thickBot="1" x14ac:dyDescent="0.25">
      <c r="A188" s="9"/>
      <c r="B188" s="9"/>
      <c r="C188" s="9"/>
      <c r="D188" s="9"/>
      <c r="E188" s="11" t="s">
        <v>150</v>
      </c>
      <c r="F188" s="8">
        <f t="shared" ref="F188" si="19">SUM(F185:F187)</f>
        <v>-0.89</v>
      </c>
      <c r="G188" s="8">
        <f>SUM(G185:G187)</f>
        <v>-2200</v>
      </c>
      <c r="H188" s="8">
        <f>SUM(H185:H187)</f>
        <v>-2550</v>
      </c>
      <c r="I188" s="9"/>
    </row>
    <row r="189" spans="1:9" ht="17" thickBot="1" x14ac:dyDescent="0.25">
      <c r="A189" s="9"/>
      <c r="B189" s="9"/>
      <c r="C189" s="9"/>
      <c r="D189" s="9"/>
      <c r="E189" s="9"/>
      <c r="F189" s="9"/>
      <c r="G189" s="10"/>
      <c r="H189" s="10"/>
      <c r="I189" s="9"/>
    </row>
    <row r="190" spans="1:9" ht="18" thickBot="1" x14ac:dyDescent="0.25">
      <c r="A190" s="9"/>
      <c r="B190" s="15" t="s">
        <v>32</v>
      </c>
      <c r="C190" s="15"/>
      <c r="D190" s="15"/>
      <c r="E190" s="13">
        <v>400</v>
      </c>
      <c r="F190" s="12">
        <f t="shared" ref="F190" si="20">F188+F183</f>
        <v>434.11</v>
      </c>
      <c r="G190" s="12">
        <f>G188+G183</f>
        <v>200</v>
      </c>
      <c r="H190" s="12">
        <f>H188+H183</f>
        <v>-1300</v>
      </c>
      <c r="I190" s="9"/>
    </row>
    <row r="191" spans="1:9" ht="17" thickBot="1" x14ac:dyDescent="0.25">
      <c r="A191" s="9"/>
      <c r="B191" s="9"/>
      <c r="C191" s="9"/>
      <c r="D191" s="9"/>
      <c r="E191" s="9"/>
      <c r="F191" s="9"/>
      <c r="G191" s="10"/>
      <c r="H191" s="10"/>
      <c r="I191" s="9"/>
    </row>
    <row r="192" spans="1:9" ht="17" thickBot="1" x14ac:dyDescent="0.25">
      <c r="A192" s="9"/>
      <c r="B192" s="9"/>
      <c r="C192" s="9"/>
      <c r="D192" s="9"/>
      <c r="E192" s="9"/>
      <c r="F192" s="9"/>
      <c r="G192" s="10"/>
      <c r="H192" s="10"/>
      <c r="I192" s="9"/>
    </row>
    <row r="193" spans="1:9" ht="17" thickBot="1" x14ac:dyDescent="0.25">
      <c r="A193" s="5" t="s">
        <v>151</v>
      </c>
      <c r="B193" s="9"/>
      <c r="C193" s="9"/>
      <c r="D193" s="9"/>
      <c r="E193" s="9"/>
      <c r="F193" s="9"/>
      <c r="G193" s="10"/>
      <c r="H193" s="10"/>
      <c r="I193" s="9"/>
    </row>
    <row r="194" spans="1:9" ht="15.5" customHeight="1" thickBot="1" x14ac:dyDescent="0.25">
      <c r="A194" s="9"/>
      <c r="B194" s="9" t="s">
        <v>9</v>
      </c>
      <c r="C194" s="11">
        <v>8031</v>
      </c>
      <c r="D194" s="9" t="s">
        <v>152</v>
      </c>
      <c r="E194" s="11" t="s">
        <v>85</v>
      </c>
      <c r="F194" s="11">
        <v>1302</v>
      </c>
      <c r="G194" s="8">
        <v>1700</v>
      </c>
      <c r="H194" s="8">
        <v>2100</v>
      </c>
      <c r="I194" s="9"/>
    </row>
    <row r="195" spans="1:9" ht="35" thickBot="1" x14ac:dyDescent="0.25">
      <c r="A195" s="9"/>
      <c r="B195" s="9"/>
      <c r="C195" s="11">
        <v>8032</v>
      </c>
      <c r="D195" s="9" t="s">
        <v>153</v>
      </c>
      <c r="E195" s="13" t="s">
        <v>154</v>
      </c>
      <c r="F195" s="13">
        <v>1106</v>
      </c>
      <c r="G195" s="12">
        <v>1000</v>
      </c>
      <c r="H195" s="12">
        <v>1000</v>
      </c>
      <c r="I195" s="9"/>
    </row>
    <row r="196" spans="1:9" ht="18" thickBot="1" x14ac:dyDescent="0.25">
      <c r="A196" s="9"/>
      <c r="B196" s="9"/>
      <c r="C196" s="9"/>
      <c r="D196" s="9"/>
      <c r="E196" s="11" t="s">
        <v>15</v>
      </c>
      <c r="F196" s="8">
        <f t="shared" ref="F196" si="21">SUM(F193:F195)</f>
        <v>2408</v>
      </c>
      <c r="G196" s="8">
        <f>SUM(G193:G195)</f>
        <v>2700</v>
      </c>
      <c r="H196" s="8">
        <f>SUM(H193:H195)</f>
        <v>3100</v>
      </c>
      <c r="I196" s="9"/>
    </row>
    <row r="197" spans="1:9" ht="17" thickBot="1" x14ac:dyDescent="0.25">
      <c r="A197" s="9"/>
      <c r="B197" s="9"/>
      <c r="C197" s="9"/>
      <c r="D197" s="9"/>
      <c r="E197" s="9"/>
      <c r="F197" s="9"/>
      <c r="G197" s="10"/>
      <c r="H197" s="10"/>
      <c r="I197" s="9"/>
    </row>
    <row r="198" spans="1:9" ht="18" thickBot="1" x14ac:dyDescent="0.25">
      <c r="A198" s="9"/>
      <c r="B198" s="9" t="s">
        <v>21</v>
      </c>
      <c r="C198" s="11">
        <v>8035</v>
      </c>
      <c r="D198" s="9" t="s">
        <v>155</v>
      </c>
      <c r="E198" s="11">
        <v>-600</v>
      </c>
      <c r="F198" s="11">
        <v>-305.83</v>
      </c>
      <c r="G198" s="8">
        <v>-600</v>
      </c>
      <c r="H198" s="8">
        <v>-600</v>
      </c>
      <c r="I198" s="9"/>
    </row>
    <row r="199" spans="1:9" ht="18" thickBot="1" x14ac:dyDescent="0.25">
      <c r="A199" s="9"/>
      <c r="B199" s="9"/>
      <c r="C199" s="11">
        <v>8036</v>
      </c>
      <c r="D199" s="9" t="s">
        <v>156</v>
      </c>
      <c r="E199" s="11" t="s">
        <v>157</v>
      </c>
      <c r="F199" s="11">
        <v>-1780</v>
      </c>
      <c r="G199" s="8">
        <v>-1400</v>
      </c>
      <c r="H199" s="8">
        <v>-1400</v>
      </c>
      <c r="I199" s="9"/>
    </row>
    <row r="200" spans="1:9" ht="35" thickBot="1" x14ac:dyDescent="0.25">
      <c r="A200" s="9"/>
      <c r="B200" s="9"/>
      <c r="C200" s="11">
        <v>8037</v>
      </c>
      <c r="D200" s="9" t="s">
        <v>158</v>
      </c>
      <c r="E200" s="11">
        <v>-500</v>
      </c>
      <c r="G200" s="8">
        <v>-500</v>
      </c>
      <c r="H200" s="8">
        <v>-500</v>
      </c>
      <c r="I200" s="9"/>
    </row>
    <row r="201" spans="1:9" ht="35" thickBot="1" x14ac:dyDescent="0.25">
      <c r="A201" s="9"/>
      <c r="B201" s="9"/>
      <c r="C201" s="11">
        <v>8038</v>
      </c>
      <c r="D201" s="9" t="s">
        <v>159</v>
      </c>
      <c r="E201" s="25">
        <v>-600</v>
      </c>
      <c r="F201" s="25">
        <v>-1123.67</v>
      </c>
      <c r="G201" s="26">
        <v>-600</v>
      </c>
      <c r="H201" s="26">
        <v>-600</v>
      </c>
      <c r="I201" s="9"/>
    </row>
    <row r="202" spans="1:9" ht="18" thickBot="1" x14ac:dyDescent="0.25">
      <c r="A202" s="9"/>
      <c r="B202" s="9"/>
      <c r="C202" s="9"/>
      <c r="D202" s="9"/>
      <c r="E202" s="23" t="s">
        <v>123</v>
      </c>
      <c r="F202" s="24">
        <f t="shared" ref="F202" si="22">SUM(F198:F201)</f>
        <v>-3209.5</v>
      </c>
      <c r="G202" s="24">
        <f>SUM(G198:G201)</f>
        <v>-3100</v>
      </c>
      <c r="H202" s="24">
        <f>SUM(H198:H201)</f>
        <v>-3100</v>
      </c>
      <c r="I202" s="9"/>
    </row>
    <row r="203" spans="1:9" ht="17" thickBot="1" x14ac:dyDescent="0.25">
      <c r="A203" s="9"/>
      <c r="B203" s="9"/>
      <c r="C203" s="9"/>
      <c r="D203" s="9"/>
      <c r="E203" s="9"/>
      <c r="F203" s="9"/>
      <c r="G203" s="10"/>
      <c r="H203" s="10"/>
      <c r="I203" s="9"/>
    </row>
    <row r="204" spans="1:9" ht="18" thickBot="1" x14ac:dyDescent="0.25">
      <c r="A204" s="9"/>
      <c r="B204" s="15" t="s">
        <v>32</v>
      </c>
      <c r="C204" s="15"/>
      <c r="D204" s="15"/>
      <c r="E204" s="13">
        <v>-500</v>
      </c>
      <c r="F204" s="12">
        <f t="shared" ref="F204" si="23">F202+F196</f>
        <v>-801.5</v>
      </c>
      <c r="G204" s="12">
        <f>G202+G196</f>
        <v>-400</v>
      </c>
      <c r="H204" s="12">
        <f>H202+H196</f>
        <v>0</v>
      </c>
      <c r="I204" s="9"/>
    </row>
    <row r="205" spans="1:9" ht="17" thickBot="1" x14ac:dyDescent="0.25">
      <c r="A205" s="9"/>
      <c r="B205" s="9"/>
      <c r="C205" s="9"/>
      <c r="D205" s="9"/>
      <c r="E205" s="9"/>
      <c r="F205" s="9"/>
      <c r="G205" s="10"/>
      <c r="H205" s="10"/>
      <c r="I205" s="9"/>
    </row>
    <row r="206" spans="1:9" ht="17" thickBot="1" x14ac:dyDescent="0.25">
      <c r="A206" s="9"/>
      <c r="B206" s="9"/>
      <c r="C206" s="9"/>
      <c r="D206" s="9"/>
      <c r="E206" s="9"/>
      <c r="F206" s="9"/>
      <c r="G206" s="10"/>
      <c r="H206" s="10"/>
      <c r="I206" s="9"/>
    </row>
    <row r="207" spans="1:9" ht="18" thickBot="1" x14ac:dyDescent="0.25">
      <c r="A207" s="4" t="s">
        <v>160</v>
      </c>
      <c r="B207" s="9"/>
      <c r="C207" s="9"/>
      <c r="D207" s="9"/>
      <c r="E207" s="9"/>
      <c r="F207" s="9"/>
      <c r="G207" s="10"/>
      <c r="H207" s="10"/>
      <c r="I207" s="9"/>
    </row>
    <row r="208" spans="1:9" ht="18" thickBot="1" x14ac:dyDescent="0.25">
      <c r="A208" s="9"/>
      <c r="B208" s="9" t="s">
        <v>9</v>
      </c>
      <c r="C208" s="11">
        <v>8041</v>
      </c>
      <c r="D208" s="9" t="s">
        <v>161</v>
      </c>
      <c r="E208" s="11">
        <v>50</v>
      </c>
      <c r="F208" s="11">
        <v>66.5</v>
      </c>
      <c r="G208" s="8">
        <v>50</v>
      </c>
      <c r="H208" s="8">
        <v>50</v>
      </c>
      <c r="I208" s="9"/>
    </row>
    <row r="209" spans="1:9" ht="18" thickBot="1" x14ac:dyDescent="0.25">
      <c r="A209" s="9"/>
      <c r="B209" s="9"/>
      <c r="C209" s="11">
        <v>8042</v>
      </c>
      <c r="D209" s="9" t="s">
        <v>162</v>
      </c>
      <c r="E209" s="13">
        <v>0</v>
      </c>
      <c r="F209" s="13"/>
      <c r="G209" s="12">
        <v>0</v>
      </c>
      <c r="H209" s="12">
        <v>0</v>
      </c>
      <c r="I209" s="9"/>
    </row>
    <row r="210" spans="1:9" ht="17" thickBot="1" x14ac:dyDescent="0.25">
      <c r="A210" s="9"/>
      <c r="B210" s="9"/>
      <c r="C210" s="9"/>
      <c r="D210" s="9"/>
      <c r="E210" s="11">
        <v>50</v>
      </c>
      <c r="F210" s="8">
        <f t="shared" ref="F210" si="24">SUM(F206:F209)</f>
        <v>66.5</v>
      </c>
      <c r="G210" s="8">
        <f>SUM(G206:G209)</f>
        <v>50</v>
      </c>
      <c r="H210" s="8">
        <f>SUM(H206:H209)</f>
        <v>50</v>
      </c>
      <c r="I210" s="9"/>
    </row>
    <row r="211" spans="1:9" ht="17" thickBot="1" x14ac:dyDescent="0.25">
      <c r="A211" s="9"/>
      <c r="B211" s="9"/>
      <c r="C211" s="9"/>
      <c r="D211" s="9"/>
      <c r="E211" s="9"/>
      <c r="F211" s="9"/>
      <c r="G211" s="10"/>
      <c r="H211" s="10"/>
      <c r="I211" s="9"/>
    </row>
    <row r="212" spans="1:9" ht="18" thickBot="1" x14ac:dyDescent="0.25">
      <c r="A212" s="9"/>
      <c r="B212" s="9" t="s">
        <v>99</v>
      </c>
      <c r="C212" s="11">
        <v>8145</v>
      </c>
      <c r="D212" s="9" t="s">
        <v>163</v>
      </c>
      <c r="E212" s="11">
        <v>0</v>
      </c>
      <c r="F212" s="11"/>
      <c r="G212" s="8">
        <v>0</v>
      </c>
      <c r="H212" s="8">
        <v>0</v>
      </c>
      <c r="I212" s="9"/>
    </row>
    <row r="213" spans="1:9" ht="18" thickBot="1" x14ac:dyDescent="0.25">
      <c r="A213" s="9"/>
      <c r="B213" s="9"/>
      <c r="C213" s="11">
        <v>8146</v>
      </c>
      <c r="D213" s="9" t="s">
        <v>164</v>
      </c>
      <c r="E213" s="13" t="s">
        <v>60</v>
      </c>
      <c r="F213" s="13"/>
      <c r="G213" s="12">
        <v>0</v>
      </c>
      <c r="H213" s="12">
        <v>0</v>
      </c>
      <c r="I213" s="9"/>
    </row>
    <row r="214" spans="1:9" ht="17" thickBot="1" x14ac:dyDescent="0.25">
      <c r="A214" s="9"/>
      <c r="B214" s="9"/>
      <c r="C214" s="9"/>
      <c r="D214" s="9"/>
      <c r="E214" s="11">
        <v>-1000</v>
      </c>
      <c r="F214" s="11"/>
      <c r="G214" s="8">
        <v>0</v>
      </c>
      <c r="H214" s="8">
        <v>0</v>
      </c>
      <c r="I214" s="9"/>
    </row>
    <row r="215" spans="1:9" ht="17" thickBot="1" x14ac:dyDescent="0.25">
      <c r="A215" s="9"/>
      <c r="B215" s="9"/>
      <c r="C215" s="9"/>
      <c r="D215" s="9"/>
      <c r="E215" s="9"/>
      <c r="F215" s="9"/>
      <c r="G215" s="10"/>
      <c r="H215" s="10"/>
      <c r="I215" s="9"/>
    </row>
    <row r="216" spans="1:9" ht="17" thickBot="1" x14ac:dyDescent="0.25">
      <c r="A216" s="5" t="s">
        <v>165</v>
      </c>
      <c r="B216" s="9"/>
      <c r="C216" s="9"/>
      <c r="D216" s="9"/>
      <c r="E216" s="9"/>
      <c r="F216" s="9"/>
      <c r="G216" s="10"/>
      <c r="H216" s="10"/>
      <c r="I216" s="9"/>
    </row>
    <row r="217" spans="1:9" ht="18" thickBot="1" x14ac:dyDescent="0.25">
      <c r="A217" s="9"/>
      <c r="B217" s="15" t="s">
        <v>9</v>
      </c>
      <c r="C217" s="15"/>
      <c r="D217" s="15"/>
      <c r="E217" s="13">
        <f>38600+14000+5</f>
        <v>52605</v>
      </c>
      <c r="F217" s="12">
        <f>F210+F196+F183+F167+F153+F142+F147</f>
        <v>55038.390000000007</v>
      </c>
      <c r="G217" s="12">
        <f>G210+G196+G183+G167+G153+G142+G147</f>
        <v>188750</v>
      </c>
      <c r="H217" s="12">
        <f t="shared" ref="H217" si="25">H210+H196+H183+H167+H153+H142+H147</f>
        <v>76900</v>
      </c>
      <c r="I217" s="9"/>
    </row>
    <row r="218" spans="1:9" ht="17" thickBot="1" x14ac:dyDescent="0.25">
      <c r="A218" s="9"/>
      <c r="B218" s="9"/>
      <c r="C218" s="9"/>
      <c r="D218" s="9"/>
      <c r="E218" s="9"/>
      <c r="F218" s="9"/>
      <c r="G218" s="10"/>
      <c r="H218" s="10"/>
      <c r="I218" s="9"/>
    </row>
    <row r="219" spans="1:9" ht="18" thickBot="1" x14ac:dyDescent="0.25">
      <c r="A219" s="9"/>
      <c r="B219" s="15" t="s">
        <v>99</v>
      </c>
      <c r="C219" s="15"/>
      <c r="D219" s="15"/>
      <c r="E219" s="13">
        <f>-27800-15000-5600</f>
        <v>-48400</v>
      </c>
      <c r="F219" s="12">
        <f>F214+F202+F188+F175+F159+F148+F143</f>
        <v>-42742.02</v>
      </c>
      <c r="G219" s="12">
        <f>G214+G202+G188+G175+G159+G148+G143</f>
        <v>-188500</v>
      </c>
      <c r="H219" s="12">
        <f t="shared" ref="H219" si="26">H214+H202+H188+H175+H159+H148+H143</f>
        <v>-58750</v>
      </c>
      <c r="I219" s="9"/>
    </row>
    <row r="220" spans="1:9" ht="17" thickBot="1" x14ac:dyDescent="0.25">
      <c r="A220" s="9"/>
      <c r="B220" s="9"/>
      <c r="C220" s="9"/>
      <c r="D220" s="9"/>
      <c r="E220" s="9"/>
      <c r="F220" s="9"/>
      <c r="G220" s="10"/>
      <c r="H220" s="10"/>
      <c r="I220" s="9"/>
    </row>
    <row r="221" spans="1:9" ht="18" thickBot="1" x14ac:dyDescent="0.25">
      <c r="A221" s="9"/>
      <c r="B221" s="15" t="s">
        <v>32</v>
      </c>
      <c r="C221" s="15"/>
      <c r="D221" s="15"/>
      <c r="E221" s="12">
        <f t="shared" ref="E221:H221" si="27">E217+E219</f>
        <v>4205</v>
      </c>
      <c r="F221" s="12">
        <f t="shared" si="27"/>
        <v>12296.37000000001</v>
      </c>
      <c r="G221" s="12">
        <f>G217+G219</f>
        <v>250</v>
      </c>
      <c r="H221" s="12">
        <f t="shared" si="27"/>
        <v>18150</v>
      </c>
      <c r="I221" s="9"/>
    </row>
    <row r="222" spans="1:9" ht="17" thickBot="1" x14ac:dyDescent="0.25">
      <c r="A222" s="9"/>
      <c r="B222" s="9"/>
      <c r="C222" s="9"/>
      <c r="D222" s="9"/>
      <c r="E222" s="9"/>
      <c r="F222" s="9"/>
      <c r="G222" s="10"/>
      <c r="H222" s="10"/>
      <c r="I222" s="9"/>
    </row>
    <row r="223" spans="1:9" ht="17" thickBot="1" x14ac:dyDescent="0.25">
      <c r="A223" s="6" t="s">
        <v>166</v>
      </c>
      <c r="B223" s="20"/>
      <c r="C223" s="20"/>
      <c r="D223" s="20"/>
      <c r="E223" s="21">
        <f>E221+E138</f>
        <v>1105</v>
      </c>
      <c r="F223" s="21">
        <f>F221+F138</f>
        <v>14046.590000000007</v>
      </c>
      <c r="G223" s="21">
        <f>G221+G138</f>
        <v>1525</v>
      </c>
      <c r="H223" s="21">
        <f>H221+H138</f>
        <v>18085</v>
      </c>
      <c r="I223" s="9"/>
    </row>
    <row r="224" spans="1:9" ht="18" thickTop="1" thickBot="1" x14ac:dyDescent="0.25">
      <c r="A224" s="9"/>
      <c r="B224" s="9"/>
      <c r="C224" s="9"/>
      <c r="D224" s="9"/>
      <c r="E224" s="9"/>
      <c r="F224" s="9"/>
      <c r="G224" s="10"/>
      <c r="H224" s="10"/>
      <c r="I224" s="9"/>
    </row>
    <row r="225" spans="1:9" ht="17" thickBot="1" x14ac:dyDescent="0.25">
      <c r="A225" s="9"/>
      <c r="B225" s="9"/>
      <c r="C225" s="9"/>
      <c r="D225" s="9"/>
      <c r="E225" s="9"/>
      <c r="F225" s="9"/>
      <c r="G225" s="10"/>
      <c r="H225" s="10"/>
      <c r="I225" s="9"/>
    </row>
    <row r="226" spans="1:9" ht="17" thickBot="1" x14ac:dyDescent="0.25">
      <c r="A226" s="9"/>
      <c r="B226" s="9"/>
      <c r="C226" s="9"/>
      <c r="D226" s="9"/>
      <c r="E226" s="9"/>
      <c r="F226" s="9"/>
      <c r="G226" s="10"/>
      <c r="H226" s="10"/>
      <c r="I226" s="9"/>
    </row>
    <row r="227" spans="1:9" ht="17" thickBot="1" x14ac:dyDescent="0.25">
      <c r="A227" s="9"/>
      <c r="B227" s="9"/>
      <c r="C227" s="9"/>
      <c r="D227" s="9"/>
      <c r="E227" s="9"/>
      <c r="F227" s="9"/>
      <c r="G227" s="10"/>
      <c r="H227" s="10"/>
      <c r="I227" s="9"/>
    </row>
    <row r="228" spans="1:9" ht="17" thickBot="1" x14ac:dyDescent="0.25">
      <c r="A228" s="9"/>
      <c r="B228" s="9"/>
      <c r="C228" s="9"/>
      <c r="D228" s="9"/>
      <c r="E228" s="9"/>
      <c r="F228" s="9"/>
      <c r="G228" s="10"/>
      <c r="H228" s="10"/>
      <c r="I228" s="9"/>
    </row>
    <row r="229" spans="1:9" ht="17" thickBot="1" x14ac:dyDescent="0.25">
      <c r="A229" s="9"/>
      <c r="B229" s="9"/>
      <c r="C229" s="9"/>
      <c r="D229" s="9"/>
      <c r="E229" s="9"/>
      <c r="F229" s="9"/>
      <c r="G229" s="10"/>
      <c r="H229" s="10"/>
      <c r="I229" s="9"/>
    </row>
    <row r="230" spans="1:9" ht="17" thickBot="1" x14ac:dyDescent="0.25">
      <c r="A230" s="9"/>
      <c r="B230" s="9"/>
      <c r="C230" s="9"/>
      <c r="D230" s="9"/>
      <c r="E230" s="9"/>
      <c r="F230" s="9"/>
      <c r="G230" s="10"/>
      <c r="H230" s="10"/>
      <c r="I230" s="9"/>
    </row>
    <row r="231" spans="1:9" ht="17" thickBot="1" x14ac:dyDescent="0.25">
      <c r="A231" s="9"/>
      <c r="B231" s="9"/>
      <c r="C231" s="9"/>
      <c r="D231" s="9"/>
      <c r="E231" s="9"/>
      <c r="F231" s="9"/>
      <c r="G231" s="10"/>
      <c r="H231" s="10"/>
      <c r="I231" s="9"/>
    </row>
    <row r="232" spans="1:9" ht="17" thickBot="1" x14ac:dyDescent="0.25">
      <c r="A232" s="9"/>
      <c r="B232" s="9"/>
      <c r="C232" s="9"/>
      <c r="D232" s="9"/>
      <c r="E232" s="9"/>
      <c r="F232" s="9"/>
      <c r="G232" s="10"/>
      <c r="H232" s="10"/>
      <c r="I232" s="9"/>
    </row>
    <row r="233" spans="1:9" ht="17" thickBot="1" x14ac:dyDescent="0.25">
      <c r="A233" s="9"/>
      <c r="B233" s="9"/>
      <c r="C233" s="9"/>
      <c r="D233" s="9"/>
      <c r="E233" s="9"/>
      <c r="F233" s="9"/>
      <c r="G233" s="10"/>
      <c r="H233" s="10"/>
      <c r="I233" s="9"/>
    </row>
    <row r="234" spans="1:9" ht="17" thickBot="1" x14ac:dyDescent="0.25">
      <c r="A234" s="9"/>
      <c r="B234" s="9"/>
      <c r="C234" s="9"/>
      <c r="D234" s="9"/>
      <c r="E234" s="9"/>
      <c r="F234" s="9"/>
      <c r="G234" s="10"/>
      <c r="H234" s="10"/>
      <c r="I234" s="9"/>
    </row>
    <row r="235" spans="1:9" ht="17" thickBot="1" x14ac:dyDescent="0.25">
      <c r="A235" s="9"/>
      <c r="B235" s="9"/>
      <c r="C235" s="9"/>
      <c r="D235" s="9"/>
      <c r="E235" s="9"/>
      <c r="F235" s="9"/>
      <c r="G235" s="10"/>
      <c r="H235" s="10"/>
      <c r="I235" s="9"/>
    </row>
    <row r="236" spans="1:9" ht="17" thickBot="1" x14ac:dyDescent="0.25">
      <c r="A236" s="9"/>
      <c r="B236" s="9"/>
      <c r="C236" s="9"/>
      <c r="D236" s="9"/>
      <c r="E236" s="9"/>
      <c r="F236" s="9"/>
      <c r="G236" s="10"/>
      <c r="H236" s="10"/>
      <c r="I236" s="9"/>
    </row>
    <row r="237" spans="1:9" ht="17" thickBot="1" x14ac:dyDescent="0.25">
      <c r="A237" s="9"/>
      <c r="B237" s="9"/>
      <c r="C237" s="9"/>
      <c r="D237" s="9"/>
      <c r="E237" s="9"/>
      <c r="F237" s="9"/>
      <c r="G237" s="10"/>
      <c r="H237" s="10"/>
      <c r="I237" s="9"/>
    </row>
    <row r="238" spans="1:9" ht="17" thickBot="1" x14ac:dyDescent="0.25">
      <c r="D238" s="9"/>
      <c r="E238" s="22"/>
      <c r="F238" s="22"/>
    </row>
    <row r="239" spans="1:9" ht="17" thickBot="1" x14ac:dyDescent="0.25">
      <c r="D239" s="9"/>
      <c r="E239" s="22"/>
      <c r="F239" s="22"/>
    </row>
    <row r="240" spans="1:9" ht="17" thickBot="1" x14ac:dyDescent="0.25">
      <c r="D240" s="9"/>
      <c r="E240" s="22"/>
      <c r="F240" s="22"/>
    </row>
    <row r="241" spans="4:6" ht="17" thickBot="1" x14ac:dyDescent="0.25">
      <c r="D241" s="9"/>
      <c r="E241" s="22"/>
      <c r="F241" s="22"/>
    </row>
    <row r="242" spans="4:6" ht="17" thickBot="1" x14ac:dyDescent="0.25">
      <c r="D242" s="9"/>
      <c r="E242" s="22"/>
      <c r="F242" s="22"/>
    </row>
    <row r="243" spans="4:6" ht="17" thickBot="1" x14ac:dyDescent="0.25">
      <c r="D243" s="9"/>
      <c r="E243" s="22"/>
      <c r="F243" s="22"/>
    </row>
    <row r="244" spans="4:6" ht="17" thickBot="1" x14ac:dyDescent="0.25">
      <c r="D244" s="9"/>
      <c r="E244" s="22"/>
      <c r="F244" s="22"/>
    </row>
    <row r="245" spans="4:6" ht="17" thickBot="1" x14ac:dyDescent="0.25">
      <c r="D245" s="9"/>
      <c r="E245" s="22"/>
      <c r="F245" s="22"/>
    </row>
    <row r="246" spans="4:6" ht="17" thickBot="1" x14ac:dyDescent="0.25">
      <c r="D246" s="9"/>
      <c r="E246" s="22"/>
      <c r="F246" s="22"/>
    </row>
    <row r="247" spans="4:6" ht="17" thickBot="1" x14ac:dyDescent="0.25">
      <c r="D247" s="9"/>
      <c r="E247" s="22"/>
      <c r="F247" s="22"/>
    </row>
    <row r="248" spans="4:6" ht="17" thickBot="1" x14ac:dyDescent="0.25">
      <c r="D248" s="9"/>
      <c r="E248" s="22"/>
      <c r="F248" s="22"/>
    </row>
    <row r="249" spans="4:6" ht="17" thickBot="1" x14ac:dyDescent="0.25">
      <c r="D249" s="9"/>
      <c r="E249" s="22"/>
      <c r="F249" s="22"/>
    </row>
    <row r="250" spans="4:6" ht="17" thickBot="1" x14ac:dyDescent="0.25">
      <c r="D250" s="9"/>
      <c r="E250" s="22"/>
      <c r="F250" s="22"/>
    </row>
    <row r="251" spans="4:6" ht="17" thickBot="1" x14ac:dyDescent="0.25">
      <c r="D251" s="9"/>
      <c r="E251" s="22"/>
      <c r="F251" s="22"/>
    </row>
    <row r="252" spans="4:6" ht="17" thickBot="1" x14ac:dyDescent="0.25">
      <c r="D252" s="9"/>
      <c r="E252" s="22"/>
      <c r="F252" s="22"/>
    </row>
    <row r="253" spans="4:6" ht="17" thickBot="1" x14ac:dyDescent="0.25">
      <c r="D253" s="9"/>
      <c r="E253" s="22"/>
      <c r="F253" s="22"/>
    </row>
    <row r="254" spans="4:6" ht="17" thickBot="1" x14ac:dyDescent="0.25">
      <c r="D254" s="9"/>
      <c r="E254" s="22"/>
      <c r="F254" s="22"/>
    </row>
    <row r="255" spans="4:6" ht="17" thickBot="1" x14ac:dyDescent="0.25">
      <c r="D255" s="9"/>
      <c r="E255" s="22"/>
      <c r="F255" s="22"/>
    </row>
    <row r="256" spans="4:6" ht="17" thickBot="1" x14ac:dyDescent="0.25">
      <c r="D256" s="9"/>
      <c r="E256" s="22"/>
      <c r="F256" s="22"/>
    </row>
    <row r="257" spans="4:6" ht="17" thickBot="1" x14ac:dyDescent="0.25">
      <c r="D257" s="9"/>
      <c r="E257" s="22"/>
      <c r="F257" s="22"/>
    </row>
    <row r="258" spans="4:6" ht="17" thickBot="1" x14ac:dyDescent="0.25">
      <c r="D258" s="9"/>
      <c r="E258" s="22"/>
      <c r="F258" s="22"/>
    </row>
    <row r="259" spans="4:6" ht="17" thickBot="1" x14ac:dyDescent="0.25">
      <c r="D259" s="9"/>
      <c r="E259" s="22"/>
      <c r="F259" s="22"/>
    </row>
    <row r="260" spans="4:6" ht="17" thickBot="1" x14ac:dyDescent="0.25">
      <c r="D260" s="9"/>
      <c r="E260" s="22"/>
      <c r="F260" s="22"/>
    </row>
    <row r="261" spans="4:6" ht="17" thickBot="1" x14ac:dyDescent="0.25">
      <c r="D261" s="9"/>
      <c r="E261" s="22"/>
      <c r="F261" s="22"/>
    </row>
    <row r="262" spans="4:6" ht="17" thickBot="1" x14ac:dyDescent="0.25">
      <c r="D262" s="9"/>
      <c r="E262" s="22"/>
      <c r="F262" s="22"/>
    </row>
    <row r="263" spans="4:6" ht="17" thickBot="1" x14ac:dyDescent="0.25">
      <c r="D263" s="9"/>
      <c r="E263" s="22"/>
      <c r="F263" s="22"/>
    </row>
    <row r="264" spans="4:6" ht="17" thickBot="1" x14ac:dyDescent="0.25">
      <c r="D264" s="9"/>
      <c r="E264" s="22"/>
      <c r="F264" s="22"/>
    </row>
    <row r="265" spans="4:6" ht="17" thickBot="1" x14ac:dyDescent="0.25">
      <c r="D265" s="9"/>
      <c r="E265" s="22"/>
      <c r="F265" s="22"/>
    </row>
    <row r="266" spans="4:6" ht="17" thickBot="1" x14ac:dyDescent="0.25">
      <c r="D266" s="9"/>
      <c r="E266" s="22"/>
      <c r="F266" s="22"/>
    </row>
    <row r="267" spans="4:6" ht="17" thickBot="1" x14ac:dyDescent="0.25">
      <c r="D267" s="9"/>
      <c r="E267" s="22"/>
      <c r="F267" s="22"/>
    </row>
    <row r="268" spans="4:6" ht="17" thickBot="1" x14ac:dyDescent="0.25">
      <c r="D268" s="9"/>
      <c r="E268" s="22"/>
      <c r="F268" s="22"/>
    </row>
    <row r="269" spans="4:6" ht="17" thickBot="1" x14ac:dyDescent="0.25">
      <c r="D269" s="9"/>
      <c r="E269" s="22"/>
      <c r="F269" s="22"/>
    </row>
    <row r="270" spans="4:6" ht="17" thickBot="1" x14ac:dyDescent="0.25">
      <c r="D270" s="9"/>
      <c r="E270" s="22"/>
      <c r="F270" s="22"/>
    </row>
    <row r="271" spans="4:6" ht="17" thickBot="1" x14ac:dyDescent="0.25">
      <c r="D271" s="9"/>
      <c r="E271" s="22"/>
      <c r="F271" s="22"/>
    </row>
    <row r="272" spans="4:6" ht="17" thickBot="1" x14ac:dyDescent="0.25">
      <c r="D272" s="9"/>
      <c r="E272" s="22"/>
      <c r="F272" s="22"/>
    </row>
    <row r="273" spans="4:6" ht="17" thickBot="1" x14ac:dyDescent="0.25">
      <c r="D273" s="9"/>
      <c r="E273" s="22"/>
      <c r="F273" s="22"/>
    </row>
    <row r="274" spans="4:6" ht="17" thickBot="1" x14ac:dyDescent="0.25">
      <c r="D274" s="9"/>
      <c r="E274" s="22"/>
      <c r="F274" s="22"/>
    </row>
    <row r="275" spans="4:6" ht="17" thickBot="1" x14ac:dyDescent="0.25">
      <c r="D275" s="9"/>
      <c r="E275" s="22"/>
      <c r="F275" s="22"/>
    </row>
    <row r="276" spans="4:6" ht="17" thickBot="1" x14ac:dyDescent="0.25">
      <c r="D276" s="9"/>
      <c r="E276" s="22"/>
      <c r="F276" s="22"/>
    </row>
    <row r="277" spans="4:6" ht="17" thickBot="1" x14ac:dyDescent="0.25">
      <c r="D277" s="9"/>
      <c r="E277" s="22"/>
      <c r="F277" s="22"/>
    </row>
    <row r="278" spans="4:6" ht="17" thickBot="1" x14ac:dyDescent="0.25">
      <c r="D278" s="9"/>
      <c r="E278" s="22"/>
      <c r="F278" s="22"/>
    </row>
    <row r="279" spans="4:6" ht="17" thickBot="1" x14ac:dyDescent="0.25">
      <c r="D279" s="9"/>
      <c r="E279" s="22"/>
      <c r="F279" s="22"/>
    </row>
    <row r="280" spans="4:6" ht="17" thickBot="1" x14ac:dyDescent="0.25">
      <c r="D280" s="9"/>
      <c r="E280" s="22"/>
      <c r="F280" s="22"/>
    </row>
    <row r="281" spans="4:6" ht="17" thickBot="1" x14ac:dyDescent="0.25">
      <c r="D281" s="9"/>
      <c r="E281" s="22"/>
      <c r="F281" s="22"/>
    </row>
    <row r="282" spans="4:6" ht="17" thickBot="1" x14ac:dyDescent="0.25">
      <c r="D282" s="9"/>
      <c r="E282" s="22"/>
      <c r="F282" s="22"/>
    </row>
    <row r="283" spans="4:6" ht="17" thickBot="1" x14ac:dyDescent="0.25">
      <c r="D283" s="9"/>
      <c r="E283" s="22"/>
      <c r="F283" s="22"/>
    </row>
    <row r="284" spans="4:6" ht="17" thickBot="1" x14ac:dyDescent="0.25">
      <c r="D284" s="9"/>
      <c r="E284" s="22"/>
      <c r="F284" s="22"/>
    </row>
    <row r="285" spans="4:6" ht="17" thickBot="1" x14ac:dyDescent="0.25">
      <c r="D285" s="9"/>
      <c r="E285" s="22"/>
      <c r="F285" s="22"/>
    </row>
    <row r="286" spans="4:6" ht="17" thickBot="1" x14ac:dyDescent="0.25">
      <c r="D286" s="9"/>
      <c r="E286" s="22"/>
      <c r="F286" s="22"/>
    </row>
    <row r="287" spans="4:6" ht="17" thickBot="1" x14ac:dyDescent="0.25">
      <c r="D287" s="9"/>
      <c r="E287" s="22"/>
      <c r="F287" s="22"/>
    </row>
    <row r="288" spans="4:6" ht="17" thickBot="1" x14ac:dyDescent="0.25">
      <c r="D288" s="9"/>
      <c r="E288" s="22"/>
      <c r="F288" s="22"/>
    </row>
    <row r="289" spans="4:6" ht="17" thickBot="1" x14ac:dyDescent="0.25">
      <c r="D289" s="9"/>
      <c r="E289" s="22"/>
      <c r="F289" s="22"/>
    </row>
    <row r="290" spans="4:6" ht="17" thickBot="1" x14ac:dyDescent="0.25">
      <c r="D290" s="9"/>
      <c r="E290" s="22"/>
      <c r="F290" s="22"/>
    </row>
    <row r="291" spans="4:6" ht="17" thickBot="1" x14ac:dyDescent="0.25">
      <c r="D291" s="9"/>
      <c r="E291" s="22"/>
      <c r="F291" s="22"/>
    </row>
    <row r="292" spans="4:6" ht="17" thickBot="1" x14ac:dyDescent="0.25">
      <c r="D292" s="9"/>
      <c r="E292" s="22"/>
      <c r="F292" s="22"/>
    </row>
    <row r="293" spans="4:6" ht="17" thickBot="1" x14ac:dyDescent="0.25">
      <c r="D293" s="9"/>
      <c r="E293" s="22"/>
      <c r="F293" s="22"/>
    </row>
    <row r="294" spans="4:6" ht="17" thickBot="1" x14ac:dyDescent="0.25">
      <c r="D294" s="9"/>
      <c r="E294" s="22"/>
      <c r="F294" s="22"/>
    </row>
    <row r="295" spans="4:6" ht="17" thickBot="1" x14ac:dyDescent="0.25">
      <c r="D295" s="9"/>
      <c r="E295" s="22"/>
      <c r="F295" s="22"/>
    </row>
    <row r="296" spans="4:6" ht="17" thickBot="1" x14ac:dyDescent="0.25">
      <c r="D296" s="9"/>
      <c r="E296" s="22"/>
      <c r="F296" s="22"/>
    </row>
    <row r="297" spans="4:6" ht="17" thickBot="1" x14ac:dyDescent="0.25">
      <c r="D297" s="9"/>
      <c r="E297" s="22"/>
      <c r="F297" s="22"/>
    </row>
    <row r="298" spans="4:6" ht="17" thickBot="1" x14ac:dyDescent="0.25">
      <c r="D298" s="9"/>
      <c r="E298" s="22"/>
      <c r="F298" s="22"/>
    </row>
    <row r="299" spans="4:6" ht="17" thickBot="1" x14ac:dyDescent="0.25">
      <c r="D299" s="9"/>
      <c r="E299" s="22"/>
      <c r="F299" s="22"/>
    </row>
    <row r="300" spans="4:6" ht="17" thickBot="1" x14ac:dyDescent="0.25">
      <c r="D300" s="9"/>
      <c r="E300" s="22"/>
      <c r="F300" s="22"/>
    </row>
    <row r="301" spans="4:6" ht="17" thickBot="1" x14ac:dyDescent="0.25">
      <c r="D301" s="9"/>
      <c r="E301" s="22"/>
      <c r="F301" s="22"/>
    </row>
    <row r="302" spans="4:6" ht="17" thickBot="1" x14ac:dyDescent="0.25">
      <c r="D302" s="9"/>
      <c r="E302" s="22"/>
      <c r="F302" s="22"/>
    </row>
    <row r="303" spans="4:6" ht="17" thickBot="1" x14ac:dyDescent="0.25">
      <c r="D303" s="9"/>
      <c r="E303" s="22"/>
      <c r="F303" s="22"/>
    </row>
    <row r="304" spans="4:6" ht="17" thickBot="1" x14ac:dyDescent="0.25">
      <c r="D304" s="9"/>
      <c r="E304" s="22"/>
      <c r="F304" s="22"/>
    </row>
    <row r="305" spans="4:6" ht="17" thickBot="1" x14ac:dyDescent="0.25">
      <c r="D305" s="9"/>
      <c r="E305" s="22"/>
      <c r="F305" s="22"/>
    </row>
    <row r="306" spans="4:6" ht="17" thickBot="1" x14ac:dyDescent="0.25">
      <c r="D306" s="9"/>
      <c r="E306" s="22"/>
      <c r="F306" s="22"/>
    </row>
    <row r="307" spans="4:6" ht="17" thickBot="1" x14ac:dyDescent="0.25">
      <c r="D307" s="9"/>
      <c r="E307" s="22"/>
      <c r="F307" s="22"/>
    </row>
    <row r="308" spans="4:6" ht="17" thickBot="1" x14ac:dyDescent="0.25">
      <c r="D308" s="9"/>
      <c r="E308" s="22"/>
      <c r="F308" s="22"/>
    </row>
    <row r="309" spans="4:6" ht="17" thickBot="1" x14ac:dyDescent="0.25">
      <c r="D309" s="9"/>
      <c r="E309" s="22"/>
      <c r="F309" s="22"/>
    </row>
    <row r="310" spans="4:6" ht="17" thickBot="1" x14ac:dyDescent="0.25">
      <c r="D310" s="9"/>
      <c r="E310" s="22"/>
      <c r="F310" s="22"/>
    </row>
    <row r="311" spans="4:6" ht="17" thickBot="1" x14ac:dyDescent="0.25">
      <c r="D311" s="9"/>
      <c r="E311" s="22"/>
      <c r="F311" s="22"/>
    </row>
    <row r="312" spans="4:6" ht="17" thickBot="1" x14ac:dyDescent="0.25">
      <c r="D312" s="9"/>
      <c r="E312" s="22"/>
      <c r="F312" s="22"/>
    </row>
    <row r="313" spans="4:6" ht="17" thickBot="1" x14ac:dyDescent="0.25">
      <c r="D313" s="9"/>
      <c r="E313" s="22"/>
      <c r="F313" s="22"/>
    </row>
    <row r="314" spans="4:6" ht="17" thickBot="1" x14ac:dyDescent="0.25">
      <c r="D314" s="9"/>
      <c r="E314" s="22"/>
      <c r="F314" s="22"/>
    </row>
    <row r="315" spans="4:6" ht="17" thickBot="1" x14ac:dyDescent="0.25">
      <c r="D315" s="9"/>
      <c r="E315" s="22"/>
      <c r="F315" s="22"/>
    </row>
    <row r="316" spans="4:6" ht="17" thickBot="1" x14ac:dyDescent="0.25">
      <c r="D316" s="9"/>
      <c r="E316" s="22"/>
      <c r="F316" s="22"/>
    </row>
    <row r="317" spans="4:6" ht="17" thickBot="1" x14ac:dyDescent="0.25">
      <c r="D317" s="9"/>
      <c r="E317" s="22"/>
      <c r="F317" s="22"/>
    </row>
    <row r="318" spans="4:6" ht="17" thickBot="1" x14ac:dyDescent="0.25">
      <c r="D318" s="9"/>
      <c r="E318" s="22"/>
      <c r="F318" s="22"/>
    </row>
    <row r="319" spans="4:6" ht="17" thickBot="1" x14ac:dyDescent="0.25">
      <c r="D319" s="9"/>
      <c r="E319" s="22"/>
      <c r="F319" s="22"/>
    </row>
    <row r="320" spans="4:6" ht="17" thickBot="1" x14ac:dyDescent="0.25">
      <c r="D320" s="9"/>
      <c r="E320" s="22"/>
      <c r="F320" s="22"/>
    </row>
    <row r="321" spans="4:6" ht="17" thickBot="1" x14ac:dyDescent="0.25">
      <c r="D321" s="9"/>
      <c r="E321" s="22"/>
      <c r="F321" s="22"/>
    </row>
    <row r="322" spans="4:6" ht="17" thickBot="1" x14ac:dyDescent="0.25">
      <c r="D322" s="9"/>
      <c r="E322" s="22"/>
      <c r="F322" s="22"/>
    </row>
    <row r="323" spans="4:6" ht="17" thickBot="1" x14ac:dyDescent="0.25">
      <c r="D323" s="9"/>
      <c r="E323" s="22"/>
      <c r="F323" s="22"/>
    </row>
    <row r="324" spans="4:6" ht="17" thickBot="1" x14ac:dyDescent="0.25">
      <c r="D324" s="9"/>
      <c r="E324" s="22"/>
      <c r="F324" s="22"/>
    </row>
    <row r="325" spans="4:6" ht="17" thickBot="1" x14ac:dyDescent="0.25">
      <c r="D325" s="9"/>
      <c r="E325" s="22"/>
      <c r="F325" s="22"/>
    </row>
    <row r="326" spans="4:6" ht="17" thickBot="1" x14ac:dyDescent="0.25">
      <c r="D326" s="9"/>
      <c r="E326" s="22"/>
      <c r="F326" s="22"/>
    </row>
    <row r="327" spans="4:6" ht="17" thickBot="1" x14ac:dyDescent="0.25">
      <c r="D327" s="9"/>
      <c r="E327" s="22"/>
      <c r="F327" s="22"/>
    </row>
    <row r="328" spans="4:6" ht="17" thickBot="1" x14ac:dyDescent="0.25">
      <c r="D328" s="9"/>
      <c r="E328" s="22"/>
      <c r="F328" s="22"/>
    </row>
    <row r="329" spans="4:6" ht="17" thickBot="1" x14ac:dyDescent="0.25">
      <c r="D329" s="9"/>
      <c r="E329" s="22"/>
      <c r="F329" s="22"/>
    </row>
    <row r="330" spans="4:6" ht="17" thickBot="1" x14ac:dyDescent="0.25">
      <c r="D330" s="9"/>
      <c r="E330" s="22"/>
      <c r="F330" s="22"/>
    </row>
    <row r="331" spans="4:6" ht="17" thickBot="1" x14ac:dyDescent="0.25">
      <c r="D331" s="9"/>
      <c r="E331" s="22"/>
      <c r="F331" s="22"/>
    </row>
    <row r="332" spans="4:6" ht="17" thickBot="1" x14ac:dyDescent="0.25">
      <c r="D332" s="9"/>
      <c r="E332" s="22"/>
      <c r="F332" s="22"/>
    </row>
    <row r="333" spans="4:6" ht="17" thickBot="1" x14ac:dyDescent="0.25">
      <c r="D333" s="9"/>
      <c r="E333" s="22"/>
      <c r="F333" s="22"/>
    </row>
    <row r="334" spans="4:6" ht="17" thickBot="1" x14ac:dyDescent="0.25">
      <c r="D334" s="9"/>
      <c r="E334" s="22"/>
      <c r="F334" s="22"/>
    </row>
    <row r="335" spans="4:6" ht="17" thickBot="1" x14ac:dyDescent="0.25">
      <c r="D335" s="9"/>
      <c r="E335" s="22"/>
      <c r="F335" s="22"/>
    </row>
    <row r="336" spans="4:6" ht="17" thickBot="1" x14ac:dyDescent="0.25">
      <c r="D336" s="9"/>
      <c r="E336" s="22"/>
      <c r="F336" s="22"/>
    </row>
    <row r="337" spans="4:6" ht="17" thickBot="1" x14ac:dyDescent="0.25">
      <c r="D337" s="9"/>
      <c r="E337" s="22"/>
      <c r="F337" s="22"/>
    </row>
    <row r="338" spans="4:6" ht="17" thickBot="1" x14ac:dyDescent="0.25">
      <c r="D338" s="9"/>
      <c r="E338" s="22"/>
      <c r="F338" s="22"/>
    </row>
    <row r="339" spans="4:6" ht="17" thickBot="1" x14ac:dyDescent="0.25">
      <c r="D339" s="9"/>
      <c r="E339" s="22"/>
      <c r="F339" s="22"/>
    </row>
    <row r="340" spans="4:6" ht="17" thickBot="1" x14ac:dyDescent="0.25">
      <c r="D340" s="9"/>
      <c r="E340" s="22"/>
      <c r="F340" s="22"/>
    </row>
    <row r="341" spans="4:6" ht="17" thickBot="1" x14ac:dyDescent="0.25">
      <c r="D341" s="9"/>
      <c r="E341" s="22"/>
      <c r="F341" s="22"/>
    </row>
    <row r="342" spans="4:6" ht="17" thickBot="1" x14ac:dyDescent="0.25">
      <c r="D342" s="9"/>
      <c r="E342" s="22"/>
      <c r="F342" s="22"/>
    </row>
    <row r="343" spans="4:6" ht="17" thickBot="1" x14ac:dyDescent="0.25">
      <c r="D343" s="9"/>
      <c r="E343" s="22"/>
      <c r="F343" s="22"/>
    </row>
    <row r="344" spans="4:6" ht="17" thickBot="1" x14ac:dyDescent="0.25">
      <c r="D344" s="9"/>
      <c r="E344" s="22"/>
      <c r="F344" s="22"/>
    </row>
    <row r="345" spans="4:6" ht="17" thickBot="1" x14ac:dyDescent="0.25">
      <c r="D345" s="9"/>
      <c r="E345" s="22"/>
      <c r="F345" s="22"/>
    </row>
    <row r="346" spans="4:6" ht="17" thickBot="1" x14ac:dyDescent="0.25">
      <c r="D346" s="9"/>
      <c r="E346" s="22"/>
      <c r="F346" s="22"/>
    </row>
    <row r="347" spans="4:6" ht="17" thickBot="1" x14ac:dyDescent="0.25">
      <c r="D347" s="9"/>
      <c r="E347" s="22"/>
      <c r="F347" s="22"/>
    </row>
    <row r="348" spans="4:6" ht="17" thickBot="1" x14ac:dyDescent="0.25">
      <c r="D348" s="9"/>
      <c r="E348" s="22"/>
      <c r="F348" s="22"/>
    </row>
    <row r="349" spans="4:6" ht="17" thickBot="1" x14ac:dyDescent="0.25">
      <c r="D349" s="9"/>
      <c r="E349" s="22"/>
      <c r="F349" s="22"/>
    </row>
    <row r="350" spans="4:6" ht="17" thickBot="1" x14ac:dyDescent="0.25">
      <c r="D350" s="9"/>
      <c r="E350" s="22"/>
      <c r="F350" s="22"/>
    </row>
    <row r="351" spans="4:6" ht="17" thickBot="1" x14ac:dyDescent="0.25">
      <c r="D351" s="9"/>
      <c r="E351" s="22"/>
      <c r="F351" s="22"/>
    </row>
    <row r="352" spans="4:6" ht="17" thickBot="1" x14ac:dyDescent="0.25">
      <c r="D352" s="9"/>
      <c r="E352" s="22"/>
      <c r="F352" s="22"/>
    </row>
    <row r="353" spans="4:6" ht="17" thickBot="1" x14ac:dyDescent="0.25">
      <c r="D353" s="9"/>
      <c r="E353" s="22"/>
      <c r="F353" s="22"/>
    </row>
    <row r="354" spans="4:6" ht="17" thickBot="1" x14ac:dyDescent="0.25">
      <c r="D354" s="9"/>
      <c r="E354" s="22"/>
      <c r="F354" s="22"/>
    </row>
    <row r="355" spans="4:6" ht="17" thickBot="1" x14ac:dyDescent="0.25">
      <c r="D355" s="9"/>
      <c r="E355" s="22"/>
      <c r="F355" s="22"/>
    </row>
    <row r="356" spans="4:6" ht="17" thickBot="1" x14ac:dyDescent="0.25">
      <c r="D356" s="9"/>
      <c r="E356" s="22"/>
      <c r="F356" s="22"/>
    </row>
    <row r="357" spans="4:6" ht="17" thickBot="1" x14ac:dyDescent="0.25">
      <c r="D357" s="9"/>
      <c r="E357" s="22"/>
      <c r="F357" s="22"/>
    </row>
    <row r="358" spans="4:6" ht="17" thickBot="1" x14ac:dyDescent="0.25">
      <c r="D358" s="9"/>
      <c r="E358" s="22"/>
      <c r="F358" s="22"/>
    </row>
    <row r="359" spans="4:6" ht="17" thickBot="1" x14ac:dyDescent="0.25">
      <c r="D359" s="9"/>
      <c r="E359" s="22"/>
      <c r="F359" s="22"/>
    </row>
    <row r="360" spans="4:6" ht="17" thickBot="1" x14ac:dyDescent="0.25">
      <c r="D360" s="9"/>
      <c r="E360" s="22"/>
      <c r="F360" s="22"/>
    </row>
    <row r="361" spans="4:6" ht="17" thickBot="1" x14ac:dyDescent="0.25">
      <c r="D361" s="9"/>
      <c r="E361" s="22"/>
      <c r="F361" s="22"/>
    </row>
    <row r="362" spans="4:6" ht="17" thickBot="1" x14ac:dyDescent="0.25">
      <c r="D362" s="9"/>
      <c r="E362" s="22"/>
      <c r="F362" s="22"/>
    </row>
    <row r="363" spans="4:6" ht="17" thickBot="1" x14ac:dyDescent="0.25">
      <c r="D363" s="9"/>
      <c r="E363" s="22"/>
      <c r="F363" s="22"/>
    </row>
    <row r="364" spans="4:6" ht="17" thickBot="1" x14ac:dyDescent="0.25">
      <c r="D364" s="9"/>
      <c r="E364" s="22"/>
      <c r="F364" s="22"/>
    </row>
    <row r="365" spans="4:6" ht="17" thickBot="1" x14ac:dyDescent="0.25">
      <c r="D365" s="9"/>
      <c r="E365" s="22"/>
      <c r="F365" s="22"/>
    </row>
    <row r="366" spans="4:6" ht="17" thickBot="1" x14ac:dyDescent="0.25">
      <c r="D366" s="9"/>
      <c r="E366" s="22"/>
      <c r="F366" s="22"/>
    </row>
    <row r="367" spans="4:6" ht="17" thickBot="1" x14ac:dyDescent="0.25">
      <c r="D367" s="9"/>
      <c r="E367" s="22"/>
      <c r="F367" s="22"/>
    </row>
    <row r="368" spans="4:6" ht="17" thickBot="1" x14ac:dyDescent="0.25">
      <c r="D368" s="9"/>
      <c r="E368" s="22"/>
      <c r="F368" s="22"/>
    </row>
    <row r="369" spans="4:6" ht="17" thickBot="1" x14ac:dyDescent="0.25">
      <c r="D369" s="9"/>
      <c r="E369" s="22"/>
      <c r="F369" s="22"/>
    </row>
    <row r="370" spans="4:6" ht="17" thickBot="1" x14ac:dyDescent="0.25">
      <c r="D370" s="9"/>
      <c r="E370" s="22"/>
      <c r="F370" s="22"/>
    </row>
    <row r="371" spans="4:6" ht="17" thickBot="1" x14ac:dyDescent="0.25">
      <c r="D371" s="9"/>
      <c r="E371" s="22"/>
      <c r="F371" s="22"/>
    </row>
    <row r="372" spans="4:6" ht="17" thickBot="1" x14ac:dyDescent="0.25">
      <c r="D372" s="9"/>
      <c r="E372" s="22"/>
      <c r="F372" s="22"/>
    </row>
    <row r="373" spans="4:6" ht="17" thickBot="1" x14ac:dyDescent="0.25">
      <c r="D373" s="9"/>
      <c r="E373" s="22"/>
      <c r="F373" s="22"/>
    </row>
    <row r="374" spans="4:6" ht="17" thickBot="1" x14ac:dyDescent="0.25">
      <c r="D374" s="9"/>
      <c r="E374" s="22"/>
      <c r="F374" s="22"/>
    </row>
    <row r="375" spans="4:6" ht="17" thickBot="1" x14ac:dyDescent="0.25">
      <c r="D375" s="9"/>
      <c r="E375" s="22"/>
      <c r="F375" s="22"/>
    </row>
    <row r="376" spans="4:6" ht="17" thickBot="1" x14ac:dyDescent="0.25">
      <c r="D376" s="9"/>
      <c r="E376" s="22"/>
      <c r="F376" s="22"/>
    </row>
    <row r="377" spans="4:6" ht="17" thickBot="1" x14ac:dyDescent="0.25">
      <c r="D377" s="9"/>
      <c r="E377" s="22"/>
      <c r="F377" s="22"/>
    </row>
    <row r="378" spans="4:6" ht="17" thickBot="1" x14ac:dyDescent="0.25">
      <c r="D378" s="9"/>
      <c r="E378" s="22"/>
      <c r="F378" s="22"/>
    </row>
    <row r="379" spans="4:6" ht="17" thickBot="1" x14ac:dyDescent="0.25">
      <c r="D379" s="9"/>
      <c r="E379" s="22"/>
      <c r="F379" s="22"/>
    </row>
    <row r="380" spans="4:6" ht="17" thickBot="1" x14ac:dyDescent="0.25">
      <c r="D380" s="9"/>
      <c r="E380" s="22"/>
      <c r="F380" s="22"/>
    </row>
    <row r="381" spans="4:6" ht="17" thickBot="1" x14ac:dyDescent="0.25">
      <c r="D381" s="9"/>
      <c r="E381" s="22"/>
      <c r="F381" s="22"/>
    </row>
    <row r="382" spans="4:6" ht="17" thickBot="1" x14ac:dyDescent="0.25">
      <c r="D382" s="9"/>
      <c r="E382" s="22"/>
      <c r="F382" s="22"/>
    </row>
    <row r="383" spans="4:6" ht="17" thickBot="1" x14ac:dyDescent="0.25">
      <c r="D383" s="9"/>
      <c r="E383" s="22"/>
      <c r="F383" s="22"/>
    </row>
    <row r="384" spans="4:6" ht="17" thickBot="1" x14ac:dyDescent="0.25">
      <c r="D384" s="9"/>
      <c r="E384" s="22"/>
      <c r="F384" s="22"/>
    </row>
    <row r="385" spans="4:6" ht="17" thickBot="1" x14ac:dyDescent="0.25">
      <c r="D385" s="9"/>
      <c r="E385" s="22"/>
      <c r="F385" s="22"/>
    </row>
    <row r="386" spans="4:6" ht="17" thickBot="1" x14ac:dyDescent="0.25">
      <c r="D386" s="9"/>
      <c r="E386" s="22"/>
      <c r="F386" s="22"/>
    </row>
    <row r="387" spans="4:6" ht="17" thickBot="1" x14ac:dyDescent="0.25">
      <c r="D387" s="9"/>
      <c r="E387" s="22"/>
      <c r="F387" s="22"/>
    </row>
    <row r="388" spans="4:6" ht="17" thickBot="1" x14ac:dyDescent="0.25">
      <c r="D388" s="9"/>
      <c r="E388" s="22"/>
      <c r="F388" s="22"/>
    </row>
    <row r="389" spans="4:6" ht="17" thickBot="1" x14ac:dyDescent="0.25">
      <c r="D389" s="9"/>
      <c r="E389" s="22"/>
      <c r="F389" s="22"/>
    </row>
    <row r="390" spans="4:6" ht="17" thickBot="1" x14ac:dyDescent="0.25">
      <c r="D390" s="9"/>
      <c r="E390" s="22"/>
      <c r="F390" s="22"/>
    </row>
    <row r="391" spans="4:6" ht="17" thickBot="1" x14ac:dyDescent="0.25">
      <c r="D391" s="9"/>
      <c r="E391" s="22"/>
      <c r="F391" s="22"/>
    </row>
    <row r="392" spans="4:6" ht="17" thickBot="1" x14ac:dyDescent="0.25">
      <c r="D392" s="9"/>
      <c r="E392" s="22"/>
      <c r="F392" s="22"/>
    </row>
    <row r="393" spans="4:6" ht="17" thickBot="1" x14ac:dyDescent="0.25">
      <c r="D393" s="9"/>
      <c r="E393" s="22"/>
      <c r="F393" s="22"/>
    </row>
    <row r="394" spans="4:6" ht="17" thickBot="1" x14ac:dyDescent="0.25">
      <c r="D394" s="9"/>
      <c r="E394" s="22"/>
      <c r="F394" s="22"/>
    </row>
    <row r="395" spans="4:6" ht="17" thickBot="1" x14ac:dyDescent="0.25">
      <c r="D395" s="9"/>
      <c r="E395" s="22"/>
      <c r="F395" s="22"/>
    </row>
    <row r="396" spans="4:6" ht="17" thickBot="1" x14ac:dyDescent="0.25">
      <c r="D396" s="9"/>
      <c r="E396" s="22"/>
      <c r="F396" s="22"/>
    </row>
    <row r="397" spans="4:6" ht="17" thickBot="1" x14ac:dyDescent="0.25">
      <c r="D397" s="9"/>
      <c r="E397" s="22"/>
      <c r="F397" s="22"/>
    </row>
    <row r="398" spans="4:6" ht="17" thickBot="1" x14ac:dyDescent="0.25">
      <c r="D398" s="9"/>
      <c r="E398" s="22"/>
      <c r="F398" s="22"/>
    </row>
    <row r="399" spans="4:6" ht="17" thickBot="1" x14ac:dyDescent="0.25">
      <c r="D399" s="9"/>
      <c r="E399" s="22"/>
      <c r="F399" s="22"/>
    </row>
    <row r="400" spans="4:6" ht="17" thickBot="1" x14ac:dyDescent="0.25">
      <c r="D400" s="9"/>
      <c r="E400" s="22"/>
      <c r="F400" s="22"/>
    </row>
    <row r="401" spans="4:6" ht="17" thickBot="1" x14ac:dyDescent="0.25">
      <c r="D401" s="9"/>
      <c r="E401" s="22"/>
      <c r="F401" s="22"/>
    </row>
    <row r="402" spans="4:6" ht="17" thickBot="1" x14ac:dyDescent="0.25">
      <c r="D402" s="9"/>
      <c r="E402" s="22"/>
      <c r="F402" s="22"/>
    </row>
    <row r="403" spans="4:6" ht="17" thickBot="1" x14ac:dyDescent="0.25">
      <c r="D403" s="9"/>
      <c r="E403" s="22"/>
      <c r="F403" s="22"/>
    </row>
    <row r="404" spans="4:6" ht="17" thickBot="1" x14ac:dyDescent="0.25">
      <c r="D404" s="9"/>
      <c r="E404" s="22"/>
      <c r="F404" s="22"/>
    </row>
    <row r="405" spans="4:6" ht="17" thickBot="1" x14ac:dyDescent="0.25">
      <c r="D405" s="9"/>
      <c r="E405" s="22"/>
      <c r="F405" s="22"/>
    </row>
    <row r="406" spans="4:6" ht="17" thickBot="1" x14ac:dyDescent="0.25">
      <c r="D406" s="9"/>
      <c r="E406" s="22"/>
      <c r="F406" s="22"/>
    </row>
    <row r="407" spans="4:6" ht="17" thickBot="1" x14ac:dyDescent="0.25">
      <c r="D407" s="9"/>
      <c r="E407" s="22"/>
      <c r="F407" s="22"/>
    </row>
    <row r="408" spans="4:6" ht="17" thickBot="1" x14ac:dyDescent="0.25">
      <c r="D408" s="9"/>
      <c r="E408" s="22"/>
      <c r="F408" s="22"/>
    </row>
    <row r="409" spans="4:6" ht="17" thickBot="1" x14ac:dyDescent="0.25">
      <c r="D409" s="9"/>
      <c r="E409" s="22"/>
      <c r="F409" s="22"/>
    </row>
    <row r="410" spans="4:6" ht="17" thickBot="1" x14ac:dyDescent="0.25">
      <c r="D410" s="9"/>
      <c r="E410" s="22"/>
      <c r="F410" s="22"/>
    </row>
    <row r="411" spans="4:6" ht="17" thickBot="1" x14ac:dyDescent="0.25">
      <c r="D411" s="9"/>
      <c r="E411" s="22"/>
      <c r="F411" s="22"/>
    </row>
    <row r="412" spans="4:6" ht="17" thickBot="1" x14ac:dyDescent="0.25">
      <c r="D412" s="9"/>
      <c r="E412" s="22"/>
      <c r="F412" s="22"/>
    </row>
    <row r="413" spans="4:6" ht="17" thickBot="1" x14ac:dyDescent="0.25">
      <c r="D413" s="9"/>
      <c r="E413" s="22"/>
      <c r="F413" s="22"/>
    </row>
    <row r="414" spans="4:6" ht="17" thickBot="1" x14ac:dyDescent="0.25">
      <c r="D414" s="9"/>
      <c r="E414" s="22"/>
      <c r="F414" s="22"/>
    </row>
    <row r="415" spans="4:6" ht="17" thickBot="1" x14ac:dyDescent="0.25">
      <c r="D415" s="9"/>
      <c r="E415" s="22"/>
      <c r="F415" s="22"/>
    </row>
    <row r="416" spans="4:6" ht="17" thickBot="1" x14ac:dyDescent="0.25">
      <c r="D416" s="9"/>
      <c r="E416" s="22"/>
      <c r="F416" s="22"/>
    </row>
    <row r="417" spans="4:6" ht="17" thickBot="1" x14ac:dyDescent="0.25">
      <c r="D417" s="9"/>
      <c r="E417" s="22"/>
      <c r="F417" s="22"/>
    </row>
    <row r="418" spans="4:6" ht="17" thickBot="1" x14ac:dyDescent="0.25">
      <c r="D418" s="9"/>
      <c r="E418" s="22"/>
      <c r="F418" s="22"/>
    </row>
    <row r="419" spans="4:6" ht="17" thickBot="1" x14ac:dyDescent="0.25">
      <c r="D419" s="9"/>
      <c r="E419" s="22"/>
      <c r="F419" s="22"/>
    </row>
    <row r="420" spans="4:6" ht="17" thickBot="1" x14ac:dyDescent="0.25">
      <c r="D420" s="9"/>
      <c r="E420" s="22"/>
      <c r="F420" s="22"/>
    </row>
    <row r="421" spans="4:6" ht="17" thickBot="1" x14ac:dyDescent="0.25">
      <c r="D421" s="9"/>
      <c r="E421" s="22"/>
      <c r="F421" s="22"/>
    </row>
    <row r="422" spans="4:6" ht="17" thickBot="1" x14ac:dyDescent="0.25">
      <c r="D422" s="9"/>
      <c r="E422" s="22"/>
      <c r="F422" s="22"/>
    </row>
    <row r="423" spans="4:6" ht="17" thickBot="1" x14ac:dyDescent="0.25">
      <c r="D423" s="9"/>
      <c r="E423" s="22"/>
      <c r="F423" s="22"/>
    </row>
    <row r="424" spans="4:6" ht="17" thickBot="1" x14ac:dyDescent="0.25">
      <c r="D424" s="9"/>
      <c r="E424" s="22"/>
      <c r="F424" s="22"/>
    </row>
    <row r="425" spans="4:6" ht="17" thickBot="1" x14ac:dyDescent="0.25">
      <c r="D425" s="9"/>
      <c r="E425" s="22"/>
      <c r="F425" s="22"/>
    </row>
    <row r="426" spans="4:6" ht="17" thickBot="1" x14ac:dyDescent="0.25">
      <c r="D426" s="9"/>
      <c r="E426" s="22"/>
      <c r="F426" s="22"/>
    </row>
    <row r="427" spans="4:6" ht="17" thickBot="1" x14ac:dyDescent="0.25">
      <c r="D427" s="9"/>
      <c r="E427" s="22"/>
      <c r="F427" s="22"/>
    </row>
    <row r="428" spans="4:6" ht="17" thickBot="1" x14ac:dyDescent="0.25">
      <c r="D428" s="9"/>
      <c r="E428" s="22"/>
      <c r="F428" s="22"/>
    </row>
    <row r="429" spans="4:6" ht="17" thickBot="1" x14ac:dyDescent="0.25">
      <c r="D429" s="9"/>
      <c r="E429" s="22"/>
      <c r="F429" s="22"/>
    </row>
    <row r="430" spans="4:6" ht="17" thickBot="1" x14ac:dyDescent="0.25">
      <c r="D430" s="9"/>
      <c r="E430" s="22"/>
      <c r="F430" s="22"/>
    </row>
    <row r="431" spans="4:6" ht="17" thickBot="1" x14ac:dyDescent="0.25">
      <c r="D431" s="9"/>
      <c r="E431" s="22"/>
      <c r="F431" s="22"/>
    </row>
    <row r="432" spans="4:6" ht="17" thickBot="1" x14ac:dyDescent="0.25">
      <c r="D432" s="9"/>
      <c r="E432" s="22"/>
      <c r="F432" s="22"/>
    </row>
    <row r="433" spans="4:6" ht="17" thickBot="1" x14ac:dyDescent="0.25">
      <c r="D433" s="9"/>
      <c r="E433" s="22"/>
      <c r="F433" s="22"/>
    </row>
    <row r="434" spans="4:6" ht="17" thickBot="1" x14ac:dyDescent="0.25">
      <c r="D434" s="9"/>
      <c r="E434" s="22"/>
      <c r="F434" s="22"/>
    </row>
    <row r="435" spans="4:6" ht="17" thickBot="1" x14ac:dyDescent="0.25">
      <c r="D435" s="9"/>
      <c r="E435" s="22"/>
      <c r="F435" s="22"/>
    </row>
    <row r="436" spans="4:6" ht="17" thickBot="1" x14ac:dyDescent="0.25">
      <c r="D436" s="9"/>
      <c r="E436" s="22"/>
      <c r="F436" s="22"/>
    </row>
    <row r="437" spans="4:6" ht="17" thickBot="1" x14ac:dyDescent="0.25">
      <c r="D437" s="9"/>
      <c r="E437" s="22"/>
      <c r="F437" s="22"/>
    </row>
    <row r="438" spans="4:6" ht="17" thickBot="1" x14ac:dyDescent="0.25">
      <c r="D438" s="9"/>
      <c r="E438" s="22"/>
      <c r="F438" s="22"/>
    </row>
    <row r="439" spans="4:6" ht="17" thickBot="1" x14ac:dyDescent="0.25">
      <c r="D439" s="9"/>
      <c r="E439" s="22"/>
      <c r="F439" s="22"/>
    </row>
    <row r="440" spans="4:6" ht="17" thickBot="1" x14ac:dyDescent="0.25">
      <c r="D440" s="9"/>
      <c r="E440" s="22"/>
      <c r="F440" s="22"/>
    </row>
    <row r="441" spans="4:6" ht="17" thickBot="1" x14ac:dyDescent="0.25">
      <c r="D441" s="9"/>
      <c r="E441" s="22"/>
      <c r="F441" s="22"/>
    </row>
    <row r="442" spans="4:6" ht="17" thickBot="1" x14ac:dyDescent="0.25">
      <c r="D442" s="9"/>
      <c r="E442" s="22"/>
      <c r="F442" s="22"/>
    </row>
    <row r="443" spans="4:6" ht="17" thickBot="1" x14ac:dyDescent="0.25">
      <c r="D443" s="9"/>
      <c r="E443" s="22"/>
      <c r="F443" s="22"/>
    </row>
    <row r="444" spans="4:6" ht="17" thickBot="1" x14ac:dyDescent="0.25">
      <c r="D444" s="9"/>
      <c r="E444" s="22"/>
      <c r="F444" s="22"/>
    </row>
    <row r="445" spans="4:6" ht="17" thickBot="1" x14ac:dyDescent="0.25">
      <c r="D445" s="9"/>
      <c r="E445" s="22"/>
      <c r="F445" s="22"/>
    </row>
    <row r="446" spans="4:6" ht="17" thickBot="1" x14ac:dyDescent="0.25">
      <c r="D446" s="9"/>
      <c r="E446" s="22"/>
      <c r="F446" s="22"/>
    </row>
    <row r="447" spans="4:6" ht="17" thickBot="1" x14ac:dyDescent="0.25">
      <c r="D447" s="9"/>
      <c r="E447" s="22"/>
      <c r="F447" s="22"/>
    </row>
    <row r="448" spans="4:6" ht="17" thickBot="1" x14ac:dyDescent="0.25">
      <c r="D448" s="9"/>
      <c r="E448" s="22"/>
      <c r="F448" s="22"/>
    </row>
    <row r="449" spans="4:6" ht="17" thickBot="1" x14ac:dyDescent="0.25">
      <c r="D449" s="9"/>
      <c r="E449" s="22"/>
      <c r="F449" s="22"/>
    </row>
    <row r="450" spans="4:6" ht="17" thickBot="1" x14ac:dyDescent="0.25">
      <c r="D450" s="9"/>
      <c r="E450" s="22"/>
      <c r="F450" s="22"/>
    </row>
    <row r="451" spans="4:6" ht="17" thickBot="1" x14ac:dyDescent="0.25">
      <c r="D451" s="9"/>
      <c r="E451" s="22"/>
      <c r="F451" s="22"/>
    </row>
    <row r="452" spans="4:6" ht="17" thickBot="1" x14ac:dyDescent="0.25">
      <c r="D452" s="9"/>
      <c r="E452" s="22"/>
      <c r="F452" s="22"/>
    </row>
    <row r="453" spans="4:6" ht="17" thickBot="1" x14ac:dyDescent="0.25">
      <c r="D453" s="9"/>
      <c r="E453" s="22"/>
      <c r="F453" s="22"/>
    </row>
    <row r="454" spans="4:6" ht="17" thickBot="1" x14ac:dyDescent="0.25">
      <c r="D454" s="9"/>
      <c r="E454" s="22"/>
      <c r="F454" s="22"/>
    </row>
    <row r="455" spans="4:6" ht="17" thickBot="1" x14ac:dyDescent="0.25">
      <c r="D455" s="9"/>
      <c r="E455" s="22"/>
      <c r="F455" s="22"/>
    </row>
    <row r="456" spans="4:6" ht="17" thickBot="1" x14ac:dyDescent="0.25">
      <c r="D456" s="9"/>
      <c r="E456" s="22"/>
      <c r="F456" s="22"/>
    </row>
    <row r="457" spans="4:6" ht="17" thickBot="1" x14ac:dyDescent="0.25">
      <c r="D457" s="9"/>
      <c r="E457" s="22"/>
      <c r="F457" s="22"/>
    </row>
    <row r="458" spans="4:6" ht="17" thickBot="1" x14ac:dyDescent="0.25">
      <c r="D458" s="9"/>
      <c r="E458" s="22"/>
      <c r="F458" s="22"/>
    </row>
    <row r="459" spans="4:6" ht="17" thickBot="1" x14ac:dyDescent="0.25">
      <c r="D459" s="9"/>
      <c r="E459" s="22"/>
      <c r="F459" s="22"/>
    </row>
    <row r="460" spans="4:6" ht="17" thickBot="1" x14ac:dyDescent="0.25">
      <c r="D460" s="9"/>
      <c r="E460" s="22"/>
      <c r="F460" s="22"/>
    </row>
    <row r="461" spans="4:6" ht="17" thickBot="1" x14ac:dyDescent="0.25">
      <c r="D461" s="9"/>
      <c r="E461" s="22"/>
      <c r="F461" s="22"/>
    </row>
    <row r="462" spans="4:6" ht="17" thickBot="1" x14ac:dyDescent="0.25">
      <c r="D462" s="9"/>
      <c r="E462" s="22"/>
      <c r="F462" s="22"/>
    </row>
    <row r="463" spans="4:6" ht="17" thickBot="1" x14ac:dyDescent="0.25">
      <c r="D463" s="9"/>
      <c r="E463" s="22"/>
      <c r="F463" s="22"/>
    </row>
    <row r="464" spans="4:6" ht="17" thickBot="1" x14ac:dyDescent="0.25">
      <c r="D464" s="9"/>
      <c r="E464" s="22"/>
      <c r="F464" s="22"/>
    </row>
    <row r="465" spans="4:6" ht="17" thickBot="1" x14ac:dyDescent="0.25">
      <c r="D465" s="9"/>
      <c r="E465" s="22"/>
      <c r="F465" s="22"/>
    </row>
    <row r="466" spans="4:6" ht="17" thickBot="1" x14ac:dyDescent="0.25">
      <c r="D466" s="9"/>
      <c r="E466" s="22"/>
      <c r="F466" s="22"/>
    </row>
    <row r="467" spans="4:6" ht="17" thickBot="1" x14ac:dyDescent="0.25">
      <c r="D467" s="9"/>
      <c r="E467" s="22"/>
      <c r="F467" s="22"/>
    </row>
    <row r="468" spans="4:6" ht="17" thickBot="1" x14ac:dyDescent="0.25">
      <c r="D468" s="9"/>
      <c r="E468" s="22"/>
      <c r="F468" s="22"/>
    </row>
    <row r="469" spans="4:6" ht="17" thickBot="1" x14ac:dyDescent="0.25">
      <c r="D469" s="9"/>
      <c r="E469" s="22"/>
      <c r="F469" s="22"/>
    </row>
    <row r="470" spans="4:6" ht="17" thickBot="1" x14ac:dyDescent="0.25">
      <c r="D470" s="9"/>
      <c r="E470" s="22"/>
      <c r="F470" s="22"/>
    </row>
    <row r="471" spans="4:6" ht="17" thickBot="1" x14ac:dyDescent="0.25">
      <c r="D471" s="9"/>
      <c r="E471" s="22"/>
      <c r="F471" s="22"/>
    </row>
    <row r="472" spans="4:6" ht="17" thickBot="1" x14ac:dyDescent="0.25">
      <c r="D472" s="9"/>
      <c r="E472" s="22"/>
      <c r="F472" s="22"/>
    </row>
    <row r="473" spans="4:6" ht="17" thickBot="1" x14ac:dyDescent="0.25">
      <c r="D473" s="9"/>
      <c r="E473" s="22"/>
      <c r="F473" s="22"/>
    </row>
    <row r="474" spans="4:6" ht="17" thickBot="1" x14ac:dyDescent="0.25">
      <c r="D474" s="9"/>
      <c r="E474" s="22"/>
      <c r="F474" s="22"/>
    </row>
    <row r="475" spans="4:6" ht="17" thickBot="1" x14ac:dyDescent="0.25">
      <c r="D475" s="9"/>
      <c r="E475" s="22"/>
      <c r="F475" s="22"/>
    </row>
    <row r="476" spans="4:6" ht="17" thickBot="1" x14ac:dyDescent="0.25">
      <c r="D476" s="9"/>
      <c r="E476" s="22"/>
      <c r="F476" s="22"/>
    </row>
    <row r="477" spans="4:6" ht="17" thickBot="1" x14ac:dyDescent="0.25">
      <c r="D477" s="9"/>
      <c r="E477" s="22"/>
      <c r="F477" s="22"/>
    </row>
    <row r="478" spans="4:6" ht="17" thickBot="1" x14ac:dyDescent="0.25">
      <c r="D478" s="9"/>
      <c r="E478" s="22"/>
      <c r="F478" s="22"/>
    </row>
    <row r="479" spans="4:6" ht="17" thickBot="1" x14ac:dyDescent="0.25">
      <c r="D479" s="9"/>
      <c r="E479" s="22"/>
      <c r="F479" s="22"/>
    </row>
    <row r="480" spans="4:6" ht="17" thickBot="1" x14ac:dyDescent="0.25">
      <c r="D480" s="9"/>
      <c r="E480" s="22"/>
      <c r="F480" s="22"/>
    </row>
    <row r="481" spans="4:6" ht="17" thickBot="1" x14ac:dyDescent="0.25">
      <c r="D481" s="9"/>
      <c r="E481" s="22"/>
      <c r="F481" s="22"/>
    </row>
    <row r="482" spans="4:6" ht="17" thickBot="1" x14ac:dyDescent="0.25">
      <c r="D482" s="9"/>
      <c r="E482" s="22"/>
      <c r="F482" s="22"/>
    </row>
    <row r="483" spans="4:6" ht="17" thickBot="1" x14ac:dyDescent="0.25">
      <c r="D483" s="9"/>
      <c r="E483" s="22"/>
      <c r="F483" s="22"/>
    </row>
    <row r="484" spans="4:6" ht="17" thickBot="1" x14ac:dyDescent="0.25">
      <c r="D484" s="9"/>
      <c r="E484" s="22"/>
      <c r="F484" s="22"/>
    </row>
    <row r="485" spans="4:6" ht="17" thickBot="1" x14ac:dyDescent="0.25">
      <c r="D485" s="9"/>
      <c r="E485" s="22"/>
      <c r="F485" s="22"/>
    </row>
    <row r="486" spans="4:6" ht="17" thickBot="1" x14ac:dyDescent="0.25">
      <c r="D486" s="9"/>
      <c r="E486" s="22"/>
      <c r="F486" s="22"/>
    </row>
    <row r="487" spans="4:6" ht="17" thickBot="1" x14ac:dyDescent="0.25">
      <c r="D487" s="9"/>
      <c r="E487" s="22"/>
      <c r="F487" s="22"/>
    </row>
    <row r="488" spans="4:6" ht="17" thickBot="1" x14ac:dyDescent="0.25">
      <c r="D488" s="9"/>
      <c r="E488" s="22"/>
      <c r="F488" s="22"/>
    </row>
    <row r="489" spans="4:6" ht="17" thickBot="1" x14ac:dyDescent="0.25">
      <c r="D489" s="9"/>
      <c r="E489" s="22"/>
      <c r="F489" s="22"/>
    </row>
    <row r="490" spans="4:6" ht="17" thickBot="1" x14ac:dyDescent="0.25">
      <c r="D490" s="9"/>
      <c r="E490" s="22"/>
      <c r="F490" s="22"/>
    </row>
    <row r="491" spans="4:6" ht="17" thickBot="1" x14ac:dyDescent="0.25">
      <c r="D491" s="9"/>
      <c r="E491" s="22"/>
      <c r="F491" s="22"/>
    </row>
    <row r="492" spans="4:6" ht="17" thickBot="1" x14ac:dyDescent="0.25">
      <c r="D492" s="9"/>
      <c r="E492" s="22"/>
      <c r="F492" s="22"/>
    </row>
    <row r="493" spans="4:6" ht="17" thickBot="1" x14ac:dyDescent="0.25">
      <c r="D493" s="9"/>
      <c r="E493" s="22"/>
      <c r="F493" s="22"/>
    </row>
    <row r="494" spans="4:6" ht="17" thickBot="1" x14ac:dyDescent="0.25">
      <c r="D494" s="9"/>
      <c r="E494" s="22"/>
      <c r="F494" s="22"/>
    </row>
    <row r="495" spans="4:6" ht="17" thickBot="1" x14ac:dyDescent="0.25">
      <c r="D495" s="9"/>
      <c r="E495" s="22"/>
      <c r="F495" s="22"/>
    </row>
    <row r="496" spans="4:6" ht="17" thickBot="1" x14ac:dyDescent="0.25">
      <c r="D496" s="9"/>
      <c r="E496" s="22"/>
      <c r="F496" s="22"/>
    </row>
    <row r="497" spans="4:6" ht="17" thickBot="1" x14ac:dyDescent="0.25">
      <c r="D497" s="9"/>
      <c r="E497" s="22"/>
      <c r="F497" s="22"/>
    </row>
    <row r="498" spans="4:6" ht="17" thickBot="1" x14ac:dyDescent="0.25">
      <c r="D498" s="9"/>
      <c r="E498" s="22"/>
      <c r="F498" s="22"/>
    </row>
    <row r="499" spans="4:6" ht="17" thickBot="1" x14ac:dyDescent="0.25">
      <c r="D499" s="9"/>
      <c r="E499" s="22"/>
      <c r="F499" s="22"/>
    </row>
    <row r="500" spans="4:6" ht="17" thickBot="1" x14ac:dyDescent="0.25">
      <c r="D500" s="9"/>
      <c r="E500" s="22"/>
      <c r="F500" s="22"/>
    </row>
    <row r="501" spans="4:6" ht="17" thickBot="1" x14ac:dyDescent="0.25">
      <c r="D501" s="9"/>
      <c r="E501" s="22"/>
      <c r="F501" s="22"/>
    </row>
    <row r="502" spans="4:6" ht="17" thickBot="1" x14ac:dyDescent="0.25">
      <c r="D502" s="9"/>
      <c r="E502" s="22"/>
      <c r="F502" s="22"/>
    </row>
    <row r="503" spans="4:6" ht="17" thickBot="1" x14ac:dyDescent="0.25">
      <c r="D503" s="9"/>
      <c r="E503" s="22"/>
      <c r="F503" s="22"/>
    </row>
    <row r="504" spans="4:6" ht="17" thickBot="1" x14ac:dyDescent="0.25">
      <c r="D504" s="9"/>
      <c r="E504" s="22"/>
      <c r="F504" s="22"/>
    </row>
    <row r="505" spans="4:6" ht="17" thickBot="1" x14ac:dyDescent="0.25">
      <c r="D505" s="9"/>
      <c r="E505" s="22"/>
      <c r="F505" s="22"/>
    </row>
    <row r="506" spans="4:6" ht="17" thickBot="1" x14ac:dyDescent="0.25">
      <c r="D506" s="9"/>
      <c r="E506" s="22"/>
      <c r="F506" s="22"/>
    </row>
    <row r="507" spans="4:6" ht="17" thickBot="1" x14ac:dyDescent="0.25">
      <c r="D507" s="9"/>
      <c r="E507" s="22"/>
      <c r="F507" s="22"/>
    </row>
    <row r="508" spans="4:6" ht="17" thickBot="1" x14ac:dyDescent="0.25">
      <c r="D508" s="9"/>
      <c r="E508" s="22"/>
      <c r="F508" s="22"/>
    </row>
    <row r="509" spans="4:6" ht="17" thickBot="1" x14ac:dyDescent="0.25">
      <c r="D509" s="9"/>
      <c r="E509" s="22"/>
      <c r="F509" s="22"/>
    </row>
    <row r="510" spans="4:6" ht="17" thickBot="1" x14ac:dyDescent="0.25">
      <c r="D510" s="9"/>
      <c r="E510" s="22"/>
      <c r="F510" s="22"/>
    </row>
    <row r="511" spans="4:6" ht="17" thickBot="1" x14ac:dyDescent="0.25">
      <c r="D511" s="9"/>
      <c r="E511" s="22"/>
      <c r="F511" s="22"/>
    </row>
    <row r="512" spans="4:6" ht="17" thickBot="1" x14ac:dyDescent="0.25">
      <c r="D512" s="9"/>
      <c r="E512" s="22"/>
      <c r="F512" s="22"/>
    </row>
    <row r="513" spans="4:6" ht="17" thickBot="1" x14ac:dyDescent="0.25">
      <c r="D513" s="9"/>
      <c r="E513" s="22"/>
      <c r="F513" s="22"/>
    </row>
    <row r="514" spans="4:6" ht="17" thickBot="1" x14ac:dyDescent="0.25">
      <c r="D514" s="9"/>
      <c r="E514" s="22"/>
      <c r="F514" s="22"/>
    </row>
    <row r="515" spans="4:6" ht="17" thickBot="1" x14ac:dyDescent="0.25">
      <c r="D515" s="9"/>
      <c r="E515" s="22"/>
      <c r="F515" s="22"/>
    </row>
    <row r="516" spans="4:6" ht="17" thickBot="1" x14ac:dyDescent="0.25">
      <c r="D516" s="9"/>
      <c r="E516" s="22"/>
      <c r="F516" s="22"/>
    </row>
    <row r="517" spans="4:6" ht="17" thickBot="1" x14ac:dyDescent="0.25">
      <c r="D517" s="9"/>
      <c r="E517" s="22"/>
      <c r="F517" s="22"/>
    </row>
    <row r="518" spans="4:6" ht="17" thickBot="1" x14ac:dyDescent="0.25">
      <c r="D518" s="9"/>
      <c r="E518" s="22"/>
      <c r="F518" s="22"/>
    </row>
    <row r="519" spans="4:6" ht="17" thickBot="1" x14ac:dyDescent="0.25">
      <c r="D519" s="9"/>
      <c r="E519" s="22"/>
      <c r="F519" s="22"/>
    </row>
    <row r="520" spans="4:6" ht="17" thickBot="1" x14ac:dyDescent="0.25">
      <c r="D520" s="9"/>
      <c r="E520" s="22"/>
      <c r="F520" s="22"/>
    </row>
    <row r="521" spans="4:6" ht="17" thickBot="1" x14ac:dyDescent="0.25">
      <c r="D521" s="9"/>
      <c r="E521" s="22"/>
      <c r="F521" s="22"/>
    </row>
    <row r="522" spans="4:6" ht="17" thickBot="1" x14ac:dyDescent="0.25">
      <c r="D522" s="9"/>
      <c r="E522" s="22"/>
      <c r="F522" s="22"/>
    </row>
    <row r="523" spans="4:6" ht="17" thickBot="1" x14ac:dyDescent="0.25">
      <c r="D523" s="9"/>
      <c r="E523" s="22"/>
      <c r="F523" s="22"/>
    </row>
    <row r="524" spans="4:6" ht="17" thickBot="1" x14ac:dyDescent="0.25">
      <c r="D524" s="9"/>
      <c r="E524" s="22"/>
      <c r="F524" s="22"/>
    </row>
    <row r="525" spans="4:6" ht="17" thickBot="1" x14ac:dyDescent="0.25">
      <c r="D525" s="9"/>
      <c r="E525" s="22"/>
      <c r="F525" s="22"/>
    </row>
    <row r="526" spans="4:6" ht="17" thickBot="1" x14ac:dyDescent="0.25">
      <c r="D526" s="9"/>
      <c r="E526" s="22"/>
      <c r="F526" s="22"/>
    </row>
    <row r="527" spans="4:6" ht="17" thickBot="1" x14ac:dyDescent="0.25">
      <c r="D527" s="9"/>
      <c r="E527" s="22"/>
      <c r="F527" s="22"/>
    </row>
    <row r="528" spans="4:6" ht="17" thickBot="1" x14ac:dyDescent="0.25">
      <c r="D528" s="9"/>
      <c r="E528" s="22"/>
      <c r="F528" s="22"/>
    </row>
    <row r="529" spans="4:6" ht="17" thickBot="1" x14ac:dyDescent="0.25">
      <c r="D529" s="9"/>
      <c r="E529" s="22"/>
      <c r="F529" s="22"/>
    </row>
    <row r="530" spans="4:6" ht="17" thickBot="1" x14ac:dyDescent="0.25">
      <c r="D530" s="9"/>
      <c r="E530" s="22"/>
      <c r="F530" s="22"/>
    </row>
    <row r="531" spans="4:6" ht="17" thickBot="1" x14ac:dyDescent="0.25">
      <c r="D531" s="9"/>
      <c r="E531" s="22"/>
      <c r="F531" s="22"/>
    </row>
    <row r="532" spans="4:6" ht="17" thickBot="1" x14ac:dyDescent="0.25">
      <c r="D532" s="9"/>
      <c r="E532" s="22"/>
      <c r="F532" s="22"/>
    </row>
    <row r="533" spans="4:6" ht="17" thickBot="1" x14ac:dyDescent="0.25">
      <c r="D533" s="9"/>
      <c r="E533" s="22"/>
      <c r="F533" s="22"/>
    </row>
    <row r="534" spans="4:6" ht="17" thickBot="1" x14ac:dyDescent="0.25">
      <c r="D534" s="9"/>
      <c r="E534" s="22"/>
      <c r="F534" s="22"/>
    </row>
    <row r="535" spans="4:6" ht="17" thickBot="1" x14ac:dyDescent="0.25">
      <c r="D535" s="9"/>
      <c r="E535" s="22"/>
      <c r="F535" s="22"/>
    </row>
    <row r="536" spans="4:6" ht="17" thickBot="1" x14ac:dyDescent="0.25">
      <c r="D536" s="9"/>
      <c r="E536" s="22"/>
      <c r="F536" s="22"/>
    </row>
    <row r="537" spans="4:6" ht="17" thickBot="1" x14ac:dyDescent="0.25">
      <c r="D537" s="9"/>
      <c r="E537" s="22"/>
      <c r="F537" s="22"/>
    </row>
    <row r="538" spans="4:6" ht="17" thickBot="1" x14ac:dyDescent="0.25">
      <c r="D538" s="9"/>
      <c r="E538" s="22"/>
      <c r="F538" s="22"/>
    </row>
    <row r="539" spans="4:6" ht="17" thickBot="1" x14ac:dyDescent="0.25">
      <c r="D539" s="9"/>
      <c r="E539" s="22"/>
      <c r="F539" s="22"/>
    </row>
    <row r="540" spans="4:6" ht="17" thickBot="1" x14ac:dyDescent="0.25">
      <c r="D540" s="9"/>
      <c r="E540" s="22"/>
      <c r="F540" s="22"/>
    </row>
    <row r="541" spans="4:6" ht="17" thickBot="1" x14ac:dyDescent="0.25">
      <c r="D541" s="9"/>
      <c r="E541" s="22"/>
      <c r="F541" s="22"/>
    </row>
    <row r="542" spans="4:6" ht="17" thickBot="1" x14ac:dyDescent="0.25">
      <c r="D542" s="9"/>
      <c r="E542" s="22"/>
      <c r="F542" s="22"/>
    </row>
    <row r="543" spans="4:6" ht="17" thickBot="1" x14ac:dyDescent="0.25">
      <c r="D543" s="9"/>
      <c r="E543" s="22"/>
      <c r="F543" s="22"/>
    </row>
    <row r="544" spans="4:6" ht="17" thickBot="1" x14ac:dyDescent="0.25">
      <c r="D544" s="9"/>
      <c r="E544" s="22"/>
      <c r="F544" s="22"/>
    </row>
    <row r="545" spans="4:6" ht="17" thickBot="1" x14ac:dyDescent="0.25">
      <c r="D545" s="9"/>
      <c r="E545" s="22"/>
      <c r="F545" s="22"/>
    </row>
    <row r="546" spans="4:6" ht="17" thickBot="1" x14ac:dyDescent="0.25">
      <c r="D546" s="9"/>
      <c r="E546" s="22"/>
      <c r="F546" s="22"/>
    </row>
    <row r="547" spans="4:6" ht="17" thickBot="1" x14ac:dyDescent="0.25">
      <c r="D547" s="9"/>
      <c r="E547" s="22"/>
      <c r="F547" s="22"/>
    </row>
    <row r="548" spans="4:6" ht="17" thickBot="1" x14ac:dyDescent="0.25">
      <c r="D548" s="9"/>
      <c r="E548" s="22"/>
      <c r="F548" s="22"/>
    </row>
    <row r="549" spans="4:6" ht="17" thickBot="1" x14ac:dyDescent="0.25">
      <c r="D549" s="9"/>
      <c r="E549" s="22"/>
      <c r="F549" s="22"/>
    </row>
    <row r="550" spans="4:6" ht="17" thickBot="1" x14ac:dyDescent="0.25">
      <c r="D550" s="9"/>
      <c r="E550" s="22"/>
      <c r="F550" s="22"/>
    </row>
    <row r="551" spans="4:6" ht="17" thickBot="1" x14ac:dyDescent="0.25">
      <c r="D551" s="9"/>
      <c r="E551" s="22"/>
      <c r="F551" s="22"/>
    </row>
    <row r="552" spans="4:6" ht="17" thickBot="1" x14ac:dyDescent="0.25">
      <c r="D552" s="9"/>
      <c r="E552" s="22"/>
      <c r="F552" s="22"/>
    </row>
    <row r="553" spans="4:6" ht="17" thickBot="1" x14ac:dyDescent="0.25">
      <c r="D553" s="9"/>
      <c r="E553" s="22"/>
      <c r="F553" s="22"/>
    </row>
    <row r="554" spans="4:6" ht="17" thickBot="1" x14ac:dyDescent="0.25">
      <c r="D554" s="9"/>
      <c r="E554" s="22"/>
      <c r="F554" s="22"/>
    </row>
    <row r="555" spans="4:6" ht="17" thickBot="1" x14ac:dyDescent="0.25">
      <c r="D555" s="9"/>
      <c r="E555" s="22"/>
      <c r="F555" s="22"/>
    </row>
    <row r="556" spans="4:6" ht="17" thickBot="1" x14ac:dyDescent="0.25">
      <c r="D556" s="9"/>
      <c r="E556" s="22"/>
      <c r="F556" s="22"/>
    </row>
    <row r="557" spans="4:6" ht="17" thickBot="1" x14ac:dyDescent="0.25">
      <c r="D557" s="9"/>
      <c r="E557" s="22"/>
      <c r="F557" s="22"/>
    </row>
    <row r="558" spans="4:6" ht="17" thickBot="1" x14ac:dyDescent="0.25">
      <c r="D558" s="9"/>
      <c r="E558" s="22"/>
      <c r="F558" s="22"/>
    </row>
    <row r="559" spans="4:6" ht="17" thickBot="1" x14ac:dyDescent="0.25">
      <c r="D559" s="9"/>
      <c r="E559" s="22"/>
      <c r="F559" s="22"/>
    </row>
    <row r="560" spans="4:6" ht="17" thickBot="1" x14ac:dyDescent="0.25">
      <c r="D560" s="9"/>
      <c r="E560" s="22"/>
      <c r="F560" s="22"/>
    </row>
    <row r="561" spans="4:6" ht="17" thickBot="1" x14ac:dyDescent="0.25">
      <c r="D561" s="9"/>
      <c r="E561" s="22"/>
      <c r="F561" s="22"/>
    </row>
    <row r="562" spans="4:6" ht="17" thickBot="1" x14ac:dyDescent="0.25">
      <c r="D562" s="9"/>
      <c r="E562" s="22"/>
      <c r="F562" s="22"/>
    </row>
    <row r="563" spans="4:6" ht="17" thickBot="1" x14ac:dyDescent="0.25">
      <c r="D563" s="9"/>
      <c r="E563" s="22"/>
      <c r="F563" s="22"/>
    </row>
    <row r="564" spans="4:6" ht="17" thickBot="1" x14ac:dyDescent="0.25">
      <c r="D564" s="9"/>
      <c r="E564" s="22"/>
      <c r="F564" s="22"/>
    </row>
    <row r="565" spans="4:6" ht="17" thickBot="1" x14ac:dyDescent="0.25">
      <c r="D565" s="9"/>
      <c r="E565" s="22"/>
      <c r="F565" s="22"/>
    </row>
    <row r="566" spans="4:6" ht="17" thickBot="1" x14ac:dyDescent="0.25">
      <c r="D566" s="9"/>
      <c r="E566" s="22"/>
      <c r="F566" s="22"/>
    </row>
    <row r="567" spans="4:6" ht="17" thickBot="1" x14ac:dyDescent="0.25">
      <c r="D567" s="9"/>
      <c r="E567" s="22"/>
      <c r="F567" s="22"/>
    </row>
    <row r="568" spans="4:6" ht="17" thickBot="1" x14ac:dyDescent="0.25">
      <c r="D568" s="9"/>
      <c r="E568" s="22"/>
      <c r="F568" s="22"/>
    </row>
    <row r="569" spans="4:6" ht="17" thickBot="1" x14ac:dyDescent="0.25">
      <c r="D569" s="9"/>
      <c r="E569" s="22"/>
      <c r="F569" s="22"/>
    </row>
    <row r="570" spans="4:6" ht="17" thickBot="1" x14ac:dyDescent="0.25">
      <c r="D570" s="9"/>
      <c r="E570" s="22"/>
      <c r="F570" s="22"/>
    </row>
    <row r="571" spans="4:6" ht="17" thickBot="1" x14ac:dyDescent="0.25">
      <c r="D571" s="9"/>
      <c r="E571" s="22"/>
      <c r="F571" s="22"/>
    </row>
    <row r="572" spans="4:6" ht="17" thickBot="1" x14ac:dyDescent="0.25">
      <c r="D572" s="9"/>
      <c r="E572" s="22"/>
      <c r="F572" s="22"/>
    </row>
    <row r="573" spans="4:6" ht="17" thickBot="1" x14ac:dyDescent="0.25">
      <c r="D573" s="9"/>
      <c r="E573" s="22"/>
      <c r="F573" s="22"/>
    </row>
    <row r="574" spans="4:6" ht="17" thickBot="1" x14ac:dyDescent="0.25">
      <c r="D574" s="9"/>
      <c r="E574" s="22"/>
      <c r="F574" s="22"/>
    </row>
    <row r="575" spans="4:6" ht="17" thickBot="1" x14ac:dyDescent="0.25">
      <c r="D575" s="9"/>
      <c r="E575" s="22"/>
      <c r="F575" s="22"/>
    </row>
    <row r="576" spans="4:6" ht="17" thickBot="1" x14ac:dyDescent="0.25">
      <c r="D576" s="9"/>
      <c r="E576" s="22"/>
      <c r="F576" s="22"/>
    </row>
    <row r="577" spans="4:6" ht="17" thickBot="1" x14ac:dyDescent="0.25">
      <c r="D577" s="9"/>
      <c r="E577" s="22"/>
      <c r="F577" s="22"/>
    </row>
    <row r="578" spans="4:6" ht="17" thickBot="1" x14ac:dyDescent="0.25">
      <c r="D578" s="9"/>
      <c r="E578" s="22"/>
      <c r="F578" s="22"/>
    </row>
    <row r="579" spans="4:6" ht="17" thickBot="1" x14ac:dyDescent="0.25">
      <c r="D579" s="9"/>
      <c r="E579" s="22"/>
      <c r="F579" s="22"/>
    </row>
    <row r="580" spans="4:6" ht="17" thickBot="1" x14ac:dyDescent="0.25">
      <c r="D580" s="9"/>
      <c r="E580" s="22"/>
      <c r="F580" s="22"/>
    </row>
    <row r="581" spans="4:6" ht="17" thickBot="1" x14ac:dyDescent="0.25">
      <c r="D581" s="9"/>
      <c r="E581" s="22"/>
      <c r="F581" s="22"/>
    </row>
    <row r="582" spans="4:6" ht="17" thickBot="1" x14ac:dyDescent="0.25">
      <c r="D582" s="9"/>
      <c r="E582" s="22"/>
      <c r="F582" s="22"/>
    </row>
    <row r="583" spans="4:6" ht="17" thickBot="1" x14ac:dyDescent="0.25">
      <c r="D583" s="9"/>
      <c r="E583" s="22"/>
      <c r="F583" s="22"/>
    </row>
    <row r="584" spans="4:6" ht="17" thickBot="1" x14ac:dyDescent="0.25">
      <c r="D584" s="9"/>
      <c r="E584" s="22"/>
      <c r="F584" s="22"/>
    </row>
    <row r="585" spans="4:6" ht="17" thickBot="1" x14ac:dyDescent="0.25">
      <c r="D585" s="9"/>
      <c r="E585" s="22"/>
      <c r="F585" s="22"/>
    </row>
    <row r="586" spans="4:6" ht="17" thickBot="1" x14ac:dyDescent="0.25">
      <c r="D586" s="9"/>
      <c r="E586" s="22"/>
      <c r="F586" s="22"/>
    </row>
    <row r="587" spans="4:6" ht="17" thickBot="1" x14ac:dyDescent="0.25">
      <c r="D587" s="9"/>
      <c r="E587" s="22"/>
      <c r="F587" s="22"/>
    </row>
    <row r="588" spans="4:6" ht="17" thickBot="1" x14ac:dyDescent="0.25">
      <c r="D588" s="9"/>
      <c r="E588" s="22"/>
      <c r="F588" s="22"/>
    </row>
    <row r="589" spans="4:6" ht="17" thickBot="1" x14ac:dyDescent="0.25">
      <c r="D589" s="9"/>
      <c r="E589" s="22"/>
      <c r="F589" s="22"/>
    </row>
    <row r="590" spans="4:6" ht="17" thickBot="1" x14ac:dyDescent="0.25">
      <c r="D590" s="9"/>
      <c r="E590" s="22"/>
      <c r="F590" s="22"/>
    </row>
    <row r="591" spans="4:6" ht="17" thickBot="1" x14ac:dyDescent="0.25">
      <c r="D591" s="9"/>
      <c r="E591" s="22"/>
      <c r="F591" s="22"/>
    </row>
    <row r="592" spans="4:6" ht="17" thickBot="1" x14ac:dyDescent="0.25">
      <c r="D592" s="9"/>
      <c r="E592" s="22"/>
      <c r="F592" s="22"/>
    </row>
    <row r="593" spans="4:6" ht="17" thickBot="1" x14ac:dyDescent="0.25">
      <c r="D593" s="9"/>
      <c r="E593" s="22"/>
      <c r="F593" s="22"/>
    </row>
    <row r="594" spans="4:6" ht="17" thickBot="1" x14ac:dyDescent="0.25">
      <c r="D594" s="9"/>
      <c r="E594" s="22"/>
      <c r="F594" s="22"/>
    </row>
    <row r="595" spans="4:6" ht="17" thickBot="1" x14ac:dyDescent="0.25">
      <c r="D595" s="9"/>
      <c r="E595" s="22"/>
      <c r="F595" s="22"/>
    </row>
    <row r="596" spans="4:6" ht="17" thickBot="1" x14ac:dyDescent="0.25">
      <c r="D596" s="9"/>
      <c r="E596" s="22"/>
      <c r="F596" s="22"/>
    </row>
    <row r="597" spans="4:6" ht="17" thickBot="1" x14ac:dyDescent="0.25">
      <c r="D597" s="9"/>
      <c r="E597" s="22"/>
      <c r="F597" s="22"/>
    </row>
    <row r="598" spans="4:6" ht="17" thickBot="1" x14ac:dyDescent="0.25">
      <c r="D598" s="9"/>
      <c r="E598" s="22"/>
      <c r="F598" s="22"/>
    </row>
    <row r="599" spans="4:6" ht="17" thickBot="1" x14ac:dyDescent="0.25">
      <c r="D599" s="9"/>
      <c r="E599" s="22"/>
      <c r="F599" s="22"/>
    </row>
    <row r="600" spans="4:6" ht="17" thickBot="1" x14ac:dyDescent="0.25">
      <c r="D600" s="9"/>
      <c r="E600" s="22"/>
      <c r="F600" s="22"/>
    </row>
    <row r="601" spans="4:6" ht="17" thickBot="1" x14ac:dyDescent="0.25">
      <c r="D601" s="9"/>
      <c r="E601" s="22"/>
      <c r="F601" s="22"/>
    </row>
    <row r="602" spans="4:6" ht="17" thickBot="1" x14ac:dyDescent="0.25">
      <c r="D602" s="9"/>
      <c r="E602" s="22"/>
      <c r="F602" s="22"/>
    </row>
    <row r="603" spans="4:6" ht="17" thickBot="1" x14ac:dyDescent="0.25">
      <c r="D603" s="9"/>
      <c r="E603" s="22"/>
      <c r="F603" s="22"/>
    </row>
    <row r="604" spans="4:6" ht="17" thickBot="1" x14ac:dyDescent="0.25">
      <c r="D604" s="9"/>
      <c r="E604" s="22"/>
      <c r="F604" s="22"/>
    </row>
    <row r="605" spans="4:6" ht="17" thickBot="1" x14ac:dyDescent="0.25">
      <c r="D605" s="9"/>
      <c r="E605" s="22"/>
      <c r="F605" s="22"/>
    </row>
    <row r="606" spans="4:6" ht="17" thickBot="1" x14ac:dyDescent="0.25">
      <c r="D606" s="9"/>
      <c r="E606" s="22"/>
      <c r="F606" s="22"/>
    </row>
    <row r="607" spans="4:6" ht="17" thickBot="1" x14ac:dyDescent="0.25">
      <c r="D607" s="9"/>
      <c r="E607" s="22"/>
      <c r="F607" s="22"/>
    </row>
    <row r="608" spans="4:6" ht="17" thickBot="1" x14ac:dyDescent="0.25">
      <c r="D608" s="9"/>
      <c r="E608" s="22"/>
      <c r="F608" s="22"/>
    </row>
    <row r="609" spans="4:6" ht="17" thickBot="1" x14ac:dyDescent="0.25">
      <c r="D609" s="9"/>
      <c r="E609" s="22"/>
      <c r="F609" s="22"/>
    </row>
    <row r="610" spans="4:6" ht="17" thickBot="1" x14ac:dyDescent="0.25">
      <c r="D610" s="9"/>
      <c r="E610" s="22"/>
      <c r="F610" s="22"/>
    </row>
    <row r="611" spans="4:6" ht="17" thickBot="1" x14ac:dyDescent="0.25">
      <c r="D611" s="9"/>
      <c r="E611" s="22"/>
      <c r="F611" s="22"/>
    </row>
    <row r="612" spans="4:6" ht="17" thickBot="1" x14ac:dyDescent="0.25">
      <c r="D612" s="9"/>
      <c r="E612" s="22"/>
      <c r="F612" s="22"/>
    </row>
    <row r="613" spans="4:6" ht="17" thickBot="1" x14ac:dyDescent="0.25">
      <c r="D613" s="9"/>
      <c r="E613" s="22"/>
      <c r="F613" s="22"/>
    </row>
    <row r="614" spans="4:6" ht="17" thickBot="1" x14ac:dyDescent="0.25">
      <c r="D614" s="9"/>
      <c r="E614" s="22"/>
      <c r="F614" s="22"/>
    </row>
    <row r="615" spans="4:6" ht="17" thickBot="1" x14ac:dyDescent="0.25">
      <c r="D615" s="9"/>
      <c r="E615" s="22"/>
      <c r="F615" s="22"/>
    </row>
    <row r="616" spans="4:6" ht="17" thickBot="1" x14ac:dyDescent="0.25">
      <c r="D616" s="9"/>
      <c r="E616" s="22"/>
      <c r="F616" s="22"/>
    </row>
    <row r="617" spans="4:6" ht="17" thickBot="1" x14ac:dyDescent="0.25">
      <c r="D617" s="9"/>
      <c r="E617" s="22"/>
      <c r="F617" s="22"/>
    </row>
    <row r="618" spans="4:6" ht="17" thickBot="1" x14ac:dyDescent="0.25">
      <c r="D618" s="9"/>
      <c r="E618" s="22"/>
      <c r="F618" s="22"/>
    </row>
    <row r="619" spans="4:6" ht="17" thickBot="1" x14ac:dyDescent="0.25">
      <c r="D619" s="9"/>
      <c r="E619" s="22"/>
      <c r="F619" s="22"/>
    </row>
    <row r="620" spans="4:6" ht="17" thickBot="1" x14ac:dyDescent="0.25">
      <c r="D620" s="9"/>
      <c r="E620" s="22"/>
      <c r="F620" s="22"/>
    </row>
    <row r="621" spans="4:6" ht="17" thickBot="1" x14ac:dyDescent="0.25">
      <c r="D621" s="9"/>
      <c r="E621" s="22"/>
      <c r="F621" s="22"/>
    </row>
    <row r="622" spans="4:6" ht="17" thickBot="1" x14ac:dyDescent="0.25">
      <c r="D622" s="9"/>
      <c r="E622" s="22"/>
      <c r="F622" s="22"/>
    </row>
    <row r="623" spans="4:6" ht="17" thickBot="1" x14ac:dyDescent="0.25">
      <c r="D623" s="9"/>
      <c r="E623" s="22"/>
      <c r="F623" s="22"/>
    </row>
    <row r="624" spans="4:6" ht="17" thickBot="1" x14ac:dyDescent="0.25">
      <c r="D624" s="9"/>
      <c r="E624" s="22"/>
      <c r="F624" s="22"/>
    </row>
    <row r="625" spans="4:6" ht="17" thickBot="1" x14ac:dyDescent="0.25">
      <c r="D625" s="9"/>
      <c r="E625" s="22"/>
      <c r="F625" s="22"/>
    </row>
    <row r="626" spans="4:6" ht="17" thickBot="1" x14ac:dyDescent="0.25">
      <c r="D626" s="9"/>
      <c r="E626" s="22"/>
      <c r="F626" s="22"/>
    </row>
    <row r="627" spans="4:6" ht="17" thickBot="1" x14ac:dyDescent="0.25">
      <c r="D627" s="9"/>
      <c r="E627" s="22"/>
      <c r="F627" s="22"/>
    </row>
    <row r="628" spans="4:6" ht="17" thickBot="1" x14ac:dyDescent="0.25">
      <c r="D628" s="9"/>
      <c r="E628" s="22"/>
      <c r="F628" s="22"/>
    </row>
    <row r="629" spans="4:6" ht="17" thickBot="1" x14ac:dyDescent="0.25">
      <c r="D629" s="9"/>
      <c r="E629" s="22"/>
      <c r="F629" s="22"/>
    </row>
    <row r="630" spans="4:6" ht="17" thickBot="1" x14ac:dyDescent="0.25">
      <c r="D630" s="9"/>
      <c r="E630" s="22"/>
      <c r="F630" s="22"/>
    </row>
    <row r="631" spans="4:6" ht="17" thickBot="1" x14ac:dyDescent="0.25">
      <c r="D631" s="9"/>
      <c r="E631" s="22"/>
      <c r="F631" s="22"/>
    </row>
    <row r="632" spans="4:6" ht="17" thickBot="1" x14ac:dyDescent="0.25">
      <c r="D632" s="9"/>
      <c r="E632" s="22"/>
      <c r="F632" s="22"/>
    </row>
    <row r="633" spans="4:6" ht="17" thickBot="1" x14ac:dyDescent="0.25">
      <c r="D633" s="9"/>
      <c r="E633" s="22"/>
      <c r="F633" s="22"/>
    </row>
    <row r="634" spans="4:6" ht="17" thickBot="1" x14ac:dyDescent="0.25">
      <c r="D634" s="9"/>
      <c r="E634" s="22"/>
      <c r="F634" s="22"/>
    </row>
    <row r="635" spans="4:6" ht="17" thickBot="1" x14ac:dyDescent="0.25">
      <c r="D635" s="9"/>
      <c r="E635" s="22"/>
      <c r="F635" s="22"/>
    </row>
    <row r="636" spans="4:6" ht="17" thickBot="1" x14ac:dyDescent="0.25">
      <c r="D636" s="9"/>
      <c r="E636" s="22"/>
      <c r="F636" s="22"/>
    </row>
    <row r="637" spans="4:6" ht="17" thickBot="1" x14ac:dyDescent="0.25">
      <c r="D637" s="9"/>
      <c r="E637" s="22"/>
      <c r="F637" s="22"/>
    </row>
    <row r="638" spans="4:6" ht="17" thickBot="1" x14ac:dyDescent="0.25">
      <c r="D638" s="9"/>
      <c r="E638" s="22"/>
      <c r="F638" s="22"/>
    </row>
    <row r="639" spans="4:6" ht="17" thickBot="1" x14ac:dyDescent="0.25">
      <c r="D639" s="9"/>
      <c r="E639" s="22"/>
      <c r="F639" s="22"/>
    </row>
    <row r="640" spans="4:6" ht="17" thickBot="1" x14ac:dyDescent="0.25">
      <c r="D640" s="9"/>
      <c r="E640" s="22"/>
      <c r="F640" s="22"/>
    </row>
    <row r="641" spans="4:6" ht="17" thickBot="1" x14ac:dyDescent="0.25">
      <c r="D641" s="9"/>
      <c r="E641" s="22"/>
      <c r="F641" s="22"/>
    </row>
    <row r="642" spans="4:6" ht="17" thickBot="1" x14ac:dyDescent="0.25">
      <c r="D642" s="9"/>
      <c r="E642" s="22"/>
      <c r="F642" s="22"/>
    </row>
    <row r="643" spans="4:6" ht="17" thickBot="1" x14ac:dyDescent="0.25">
      <c r="D643" s="9"/>
      <c r="E643" s="22"/>
      <c r="F643" s="22"/>
    </row>
    <row r="644" spans="4:6" ht="17" thickBot="1" x14ac:dyDescent="0.25">
      <c r="D644" s="9"/>
      <c r="E644" s="22"/>
      <c r="F644" s="22"/>
    </row>
    <row r="645" spans="4:6" ht="17" thickBot="1" x14ac:dyDescent="0.25">
      <c r="D645" s="9"/>
      <c r="E645" s="22"/>
      <c r="F645" s="22"/>
    </row>
    <row r="646" spans="4:6" ht="17" thickBot="1" x14ac:dyDescent="0.25">
      <c r="D646" s="9"/>
      <c r="E646" s="22"/>
      <c r="F646" s="22"/>
    </row>
    <row r="647" spans="4:6" ht="17" thickBot="1" x14ac:dyDescent="0.25">
      <c r="D647" s="9"/>
      <c r="E647" s="22"/>
      <c r="F647" s="22"/>
    </row>
    <row r="648" spans="4:6" ht="17" thickBot="1" x14ac:dyDescent="0.25">
      <c r="D648" s="9"/>
      <c r="E648" s="22"/>
      <c r="F648" s="22"/>
    </row>
    <row r="649" spans="4:6" ht="17" thickBot="1" x14ac:dyDescent="0.25">
      <c r="D649" s="9"/>
      <c r="E649" s="22"/>
      <c r="F649" s="22"/>
    </row>
    <row r="650" spans="4:6" ht="17" thickBot="1" x14ac:dyDescent="0.25">
      <c r="D650" s="9"/>
      <c r="E650" s="22"/>
      <c r="F650" s="22"/>
    </row>
    <row r="651" spans="4:6" ht="17" thickBot="1" x14ac:dyDescent="0.25">
      <c r="D651" s="9"/>
      <c r="E651" s="22"/>
      <c r="F651" s="22"/>
    </row>
    <row r="652" spans="4:6" ht="17" thickBot="1" x14ac:dyDescent="0.25">
      <c r="D652" s="9"/>
      <c r="E652" s="22"/>
      <c r="F652" s="22"/>
    </row>
    <row r="653" spans="4:6" ht="17" thickBot="1" x14ac:dyDescent="0.25">
      <c r="D653" s="9"/>
      <c r="E653" s="22"/>
      <c r="F653" s="22"/>
    </row>
    <row r="654" spans="4:6" ht="17" thickBot="1" x14ac:dyDescent="0.25">
      <c r="D654" s="9"/>
      <c r="E654" s="22"/>
      <c r="F654" s="22"/>
    </row>
    <row r="655" spans="4:6" ht="17" thickBot="1" x14ac:dyDescent="0.25">
      <c r="D655" s="9"/>
      <c r="E655" s="22"/>
      <c r="F655" s="22"/>
    </row>
    <row r="656" spans="4:6" ht="17" thickBot="1" x14ac:dyDescent="0.25">
      <c r="D656" s="9"/>
      <c r="E656" s="22"/>
      <c r="F656" s="22"/>
    </row>
    <row r="657" spans="4:6" ht="17" thickBot="1" x14ac:dyDescent="0.25">
      <c r="D657" s="9"/>
      <c r="E657" s="22"/>
      <c r="F657" s="22"/>
    </row>
    <row r="658" spans="4:6" ht="17" thickBot="1" x14ac:dyDescent="0.25">
      <c r="D658" s="9"/>
      <c r="E658" s="22"/>
      <c r="F658" s="22"/>
    </row>
    <row r="659" spans="4:6" ht="17" thickBot="1" x14ac:dyDescent="0.25">
      <c r="D659" s="9"/>
      <c r="E659" s="22"/>
      <c r="F659" s="22"/>
    </row>
    <row r="660" spans="4:6" ht="17" thickBot="1" x14ac:dyDescent="0.25">
      <c r="D660" s="9"/>
      <c r="E660" s="22"/>
      <c r="F660" s="22"/>
    </row>
    <row r="661" spans="4:6" ht="17" thickBot="1" x14ac:dyDescent="0.25">
      <c r="D661" s="9"/>
      <c r="E661" s="22"/>
      <c r="F661" s="22"/>
    </row>
    <row r="662" spans="4:6" ht="17" thickBot="1" x14ac:dyDescent="0.25">
      <c r="D662" s="9"/>
      <c r="E662" s="22"/>
      <c r="F662" s="22"/>
    </row>
    <row r="663" spans="4:6" ht="17" thickBot="1" x14ac:dyDescent="0.25">
      <c r="D663" s="9"/>
      <c r="E663" s="22"/>
      <c r="F663" s="22"/>
    </row>
    <row r="664" spans="4:6" ht="17" thickBot="1" x14ac:dyDescent="0.25">
      <c r="D664" s="9"/>
      <c r="E664" s="22"/>
      <c r="F664" s="22"/>
    </row>
    <row r="665" spans="4:6" ht="17" thickBot="1" x14ac:dyDescent="0.25">
      <c r="D665" s="9"/>
      <c r="E665" s="22"/>
      <c r="F665" s="22"/>
    </row>
    <row r="666" spans="4:6" ht="17" thickBot="1" x14ac:dyDescent="0.25">
      <c r="D666" s="9"/>
      <c r="E666" s="22"/>
      <c r="F666" s="22"/>
    </row>
    <row r="667" spans="4:6" ht="17" thickBot="1" x14ac:dyDescent="0.25">
      <c r="D667" s="9"/>
      <c r="E667" s="22"/>
      <c r="F667" s="22"/>
    </row>
    <row r="668" spans="4:6" ht="17" thickBot="1" x14ac:dyDescent="0.25">
      <c r="D668" s="9"/>
      <c r="E668" s="22"/>
      <c r="F668" s="22"/>
    </row>
    <row r="669" spans="4:6" ht="17" thickBot="1" x14ac:dyDescent="0.25">
      <c r="D669" s="9"/>
      <c r="E669" s="22"/>
      <c r="F669" s="22"/>
    </row>
    <row r="670" spans="4:6" ht="17" thickBot="1" x14ac:dyDescent="0.25">
      <c r="D670" s="9"/>
      <c r="E670" s="22"/>
      <c r="F670" s="22"/>
    </row>
    <row r="671" spans="4:6" ht="17" thickBot="1" x14ac:dyDescent="0.25">
      <c r="D671" s="9"/>
      <c r="E671" s="22"/>
      <c r="F671" s="22"/>
    </row>
    <row r="672" spans="4:6" ht="17" thickBot="1" x14ac:dyDescent="0.25">
      <c r="D672" s="9"/>
      <c r="E672" s="22"/>
      <c r="F672" s="22"/>
    </row>
    <row r="673" spans="4:6" ht="17" thickBot="1" x14ac:dyDescent="0.25">
      <c r="D673" s="9"/>
      <c r="E673" s="22"/>
      <c r="F673" s="22"/>
    </row>
    <row r="674" spans="4:6" ht="17" thickBot="1" x14ac:dyDescent="0.25">
      <c r="D674" s="9"/>
      <c r="E674" s="22"/>
      <c r="F674" s="22"/>
    </row>
    <row r="675" spans="4:6" ht="17" thickBot="1" x14ac:dyDescent="0.25">
      <c r="D675" s="9"/>
      <c r="E675" s="22"/>
      <c r="F675" s="22"/>
    </row>
    <row r="676" spans="4:6" ht="17" thickBot="1" x14ac:dyDescent="0.25">
      <c r="D676" s="9"/>
      <c r="E676" s="22"/>
      <c r="F676" s="22"/>
    </row>
    <row r="677" spans="4:6" ht="17" thickBot="1" x14ac:dyDescent="0.25">
      <c r="D677" s="9"/>
      <c r="E677" s="22"/>
      <c r="F677" s="22"/>
    </row>
    <row r="678" spans="4:6" ht="17" thickBot="1" x14ac:dyDescent="0.25">
      <c r="D678" s="9"/>
      <c r="E678" s="22"/>
      <c r="F678" s="22"/>
    </row>
    <row r="679" spans="4:6" ht="17" thickBot="1" x14ac:dyDescent="0.25">
      <c r="D679" s="9"/>
      <c r="E679" s="22"/>
      <c r="F679" s="22"/>
    </row>
    <row r="680" spans="4:6" ht="17" thickBot="1" x14ac:dyDescent="0.25">
      <c r="D680" s="9"/>
      <c r="E680" s="22"/>
      <c r="F680" s="22"/>
    </row>
    <row r="681" spans="4:6" ht="17" thickBot="1" x14ac:dyDescent="0.25">
      <c r="D681" s="9"/>
      <c r="E681" s="22"/>
      <c r="F681" s="22"/>
    </row>
    <row r="682" spans="4:6" ht="17" thickBot="1" x14ac:dyDescent="0.25">
      <c r="D682" s="9"/>
      <c r="E682" s="22"/>
      <c r="F682" s="22"/>
    </row>
    <row r="683" spans="4:6" ht="17" thickBot="1" x14ac:dyDescent="0.25">
      <c r="D683" s="9"/>
      <c r="E683" s="22"/>
      <c r="F683" s="22"/>
    </row>
    <row r="684" spans="4:6" ht="17" thickBot="1" x14ac:dyDescent="0.25">
      <c r="D684" s="9"/>
      <c r="E684" s="22"/>
      <c r="F684" s="22"/>
    </row>
    <row r="685" spans="4:6" ht="17" thickBot="1" x14ac:dyDescent="0.25">
      <c r="D685" s="9"/>
      <c r="E685" s="22"/>
      <c r="F685" s="22"/>
    </row>
    <row r="686" spans="4:6" ht="17" thickBot="1" x14ac:dyDescent="0.25">
      <c r="D686" s="9"/>
      <c r="E686" s="22"/>
      <c r="F686" s="22"/>
    </row>
    <row r="687" spans="4:6" ht="17" thickBot="1" x14ac:dyDescent="0.25">
      <c r="D687" s="9"/>
      <c r="E687" s="22"/>
      <c r="F687" s="22"/>
    </row>
    <row r="688" spans="4:6" ht="17" thickBot="1" x14ac:dyDescent="0.25">
      <c r="D688" s="9"/>
      <c r="E688" s="22"/>
      <c r="F688" s="22"/>
    </row>
    <row r="689" spans="4:6" ht="17" thickBot="1" x14ac:dyDescent="0.25">
      <c r="D689" s="9"/>
      <c r="E689" s="22"/>
      <c r="F689" s="22"/>
    </row>
    <row r="690" spans="4:6" ht="17" thickBot="1" x14ac:dyDescent="0.25">
      <c r="D690" s="9"/>
      <c r="E690" s="22"/>
      <c r="F690" s="22"/>
    </row>
    <row r="691" spans="4:6" ht="17" thickBot="1" x14ac:dyDescent="0.25">
      <c r="D691" s="9"/>
      <c r="E691" s="22"/>
      <c r="F691" s="22"/>
    </row>
    <row r="692" spans="4:6" ht="17" thickBot="1" x14ac:dyDescent="0.25">
      <c r="D692" s="9"/>
      <c r="E692" s="22"/>
      <c r="F692" s="22"/>
    </row>
    <row r="693" spans="4:6" ht="17" thickBot="1" x14ac:dyDescent="0.25">
      <c r="D693" s="9"/>
      <c r="E693" s="22"/>
      <c r="F693" s="22"/>
    </row>
    <row r="694" spans="4:6" ht="17" thickBot="1" x14ac:dyDescent="0.25">
      <c r="D694" s="9"/>
      <c r="E694" s="22"/>
      <c r="F694" s="22"/>
    </row>
    <row r="695" spans="4:6" ht="17" thickBot="1" x14ac:dyDescent="0.25">
      <c r="D695" s="9"/>
      <c r="E695" s="22"/>
      <c r="F695" s="22"/>
    </row>
    <row r="696" spans="4:6" ht="17" thickBot="1" x14ac:dyDescent="0.25">
      <c r="D696" s="9"/>
      <c r="E696" s="22"/>
      <c r="F696" s="22"/>
    </row>
    <row r="697" spans="4:6" ht="17" thickBot="1" x14ac:dyDescent="0.25">
      <c r="D697" s="9"/>
      <c r="E697" s="22"/>
      <c r="F697" s="22"/>
    </row>
    <row r="698" spans="4:6" ht="17" thickBot="1" x14ac:dyDescent="0.25">
      <c r="D698" s="9"/>
      <c r="E698" s="22"/>
      <c r="F698" s="22"/>
    </row>
    <row r="699" spans="4:6" ht="17" thickBot="1" x14ac:dyDescent="0.25">
      <c r="D699" s="9"/>
      <c r="E699" s="22"/>
      <c r="F699" s="22"/>
    </row>
    <row r="700" spans="4:6" ht="17" thickBot="1" x14ac:dyDescent="0.25">
      <c r="D700" s="9"/>
      <c r="E700" s="22"/>
      <c r="F700" s="22"/>
    </row>
    <row r="701" spans="4:6" ht="17" thickBot="1" x14ac:dyDescent="0.25">
      <c r="D701" s="9"/>
      <c r="E701" s="22"/>
      <c r="F701" s="22"/>
    </row>
    <row r="702" spans="4:6" ht="17" thickBot="1" x14ac:dyDescent="0.25">
      <c r="D702" s="9"/>
      <c r="E702" s="22"/>
      <c r="F702" s="22"/>
    </row>
    <row r="703" spans="4:6" ht="17" thickBot="1" x14ac:dyDescent="0.25">
      <c r="D703" s="9"/>
      <c r="E703" s="22"/>
      <c r="F703" s="22"/>
    </row>
    <row r="704" spans="4:6" ht="17" thickBot="1" x14ac:dyDescent="0.25">
      <c r="D704" s="9"/>
      <c r="E704" s="22"/>
      <c r="F704" s="22"/>
    </row>
    <row r="705" spans="4:6" ht="17" thickBot="1" x14ac:dyDescent="0.25">
      <c r="D705" s="9"/>
      <c r="E705" s="22"/>
      <c r="F705" s="22"/>
    </row>
    <row r="706" spans="4:6" ht="17" thickBot="1" x14ac:dyDescent="0.25">
      <c r="D706" s="9"/>
      <c r="E706" s="22"/>
      <c r="F706" s="22"/>
    </row>
    <row r="707" spans="4:6" ht="17" thickBot="1" x14ac:dyDescent="0.25">
      <c r="D707" s="9"/>
      <c r="E707" s="22"/>
      <c r="F707" s="22"/>
    </row>
    <row r="708" spans="4:6" ht="17" thickBot="1" x14ac:dyDescent="0.25">
      <c r="D708" s="9"/>
      <c r="E708" s="22"/>
      <c r="F708" s="22"/>
    </row>
    <row r="709" spans="4:6" ht="17" thickBot="1" x14ac:dyDescent="0.25">
      <c r="D709" s="9"/>
      <c r="E709" s="22"/>
      <c r="F709" s="22"/>
    </row>
    <row r="710" spans="4:6" ht="17" thickBot="1" x14ac:dyDescent="0.25">
      <c r="D710" s="9"/>
      <c r="E710" s="22"/>
      <c r="F710" s="22"/>
    </row>
    <row r="711" spans="4:6" ht="17" thickBot="1" x14ac:dyDescent="0.25">
      <c r="D711" s="9"/>
      <c r="E711" s="22"/>
      <c r="F711" s="22"/>
    </row>
    <row r="712" spans="4:6" ht="17" thickBot="1" x14ac:dyDescent="0.25">
      <c r="D712" s="9"/>
      <c r="E712" s="22"/>
      <c r="F712" s="22"/>
    </row>
    <row r="713" spans="4:6" ht="17" thickBot="1" x14ac:dyDescent="0.25">
      <c r="D713" s="9"/>
      <c r="E713" s="22"/>
      <c r="F713" s="22"/>
    </row>
    <row r="714" spans="4:6" ht="17" thickBot="1" x14ac:dyDescent="0.25">
      <c r="D714" s="9"/>
      <c r="E714" s="22"/>
      <c r="F714" s="22"/>
    </row>
    <row r="715" spans="4:6" ht="17" thickBot="1" x14ac:dyDescent="0.25">
      <c r="D715" s="9"/>
      <c r="E715" s="22"/>
      <c r="F715" s="22"/>
    </row>
    <row r="716" spans="4:6" ht="17" thickBot="1" x14ac:dyDescent="0.25">
      <c r="D716" s="9"/>
      <c r="E716" s="22"/>
      <c r="F716" s="22"/>
    </row>
    <row r="717" spans="4:6" ht="17" thickBot="1" x14ac:dyDescent="0.25">
      <c r="D717" s="9"/>
      <c r="E717" s="22"/>
      <c r="F717" s="22"/>
    </row>
    <row r="718" spans="4:6" ht="17" thickBot="1" x14ac:dyDescent="0.25">
      <c r="D718" s="9"/>
      <c r="E718" s="22"/>
      <c r="F718" s="22"/>
    </row>
    <row r="719" spans="4:6" ht="17" thickBot="1" x14ac:dyDescent="0.25">
      <c r="D719" s="9"/>
      <c r="E719" s="22"/>
      <c r="F719" s="22"/>
    </row>
    <row r="720" spans="4:6" ht="17" thickBot="1" x14ac:dyDescent="0.25">
      <c r="D720" s="9"/>
      <c r="E720" s="22"/>
      <c r="F720" s="22"/>
    </row>
    <row r="721" spans="4:6" ht="17" thickBot="1" x14ac:dyDescent="0.25">
      <c r="D721" s="9"/>
      <c r="E721" s="22"/>
      <c r="F721" s="22"/>
    </row>
    <row r="722" spans="4:6" ht="17" thickBot="1" x14ac:dyDescent="0.25">
      <c r="D722" s="9"/>
      <c r="E722" s="22"/>
      <c r="F722" s="22"/>
    </row>
    <row r="723" spans="4:6" ht="17" thickBot="1" x14ac:dyDescent="0.25">
      <c r="D723" s="9"/>
      <c r="E723" s="22"/>
      <c r="F723" s="22"/>
    </row>
    <row r="724" spans="4:6" ht="17" thickBot="1" x14ac:dyDescent="0.25">
      <c r="D724" s="9"/>
      <c r="E724" s="22"/>
      <c r="F724" s="22"/>
    </row>
    <row r="725" spans="4:6" ht="17" thickBot="1" x14ac:dyDescent="0.25">
      <c r="D725" s="9"/>
      <c r="E725" s="22"/>
      <c r="F725" s="22"/>
    </row>
    <row r="726" spans="4:6" ht="17" thickBot="1" x14ac:dyDescent="0.25">
      <c r="D726" s="9"/>
      <c r="E726" s="22"/>
      <c r="F726" s="22"/>
    </row>
    <row r="727" spans="4:6" ht="17" thickBot="1" x14ac:dyDescent="0.25">
      <c r="D727" s="9"/>
      <c r="E727" s="22"/>
      <c r="F727" s="22"/>
    </row>
    <row r="728" spans="4:6" ht="17" thickBot="1" x14ac:dyDescent="0.25">
      <c r="D728" s="9"/>
      <c r="E728" s="22"/>
      <c r="F728" s="22"/>
    </row>
    <row r="729" spans="4:6" ht="17" thickBot="1" x14ac:dyDescent="0.25">
      <c r="D729" s="9"/>
      <c r="E729" s="22"/>
      <c r="F729" s="22"/>
    </row>
    <row r="730" spans="4:6" ht="17" thickBot="1" x14ac:dyDescent="0.25">
      <c r="D730" s="9"/>
      <c r="E730" s="22"/>
      <c r="F730" s="22"/>
    </row>
    <row r="731" spans="4:6" ht="17" thickBot="1" x14ac:dyDescent="0.25">
      <c r="D731" s="9"/>
      <c r="E731" s="22"/>
      <c r="F731" s="22"/>
    </row>
    <row r="732" spans="4:6" ht="17" thickBot="1" x14ac:dyDescent="0.25">
      <c r="D732" s="9"/>
      <c r="E732" s="22"/>
      <c r="F732" s="22"/>
    </row>
    <row r="733" spans="4:6" ht="17" thickBot="1" x14ac:dyDescent="0.25">
      <c r="D733" s="9"/>
      <c r="E733" s="22"/>
      <c r="F733" s="22"/>
    </row>
    <row r="734" spans="4:6" ht="17" thickBot="1" x14ac:dyDescent="0.25">
      <c r="D734" s="9"/>
      <c r="E734" s="22"/>
      <c r="F734" s="22"/>
    </row>
    <row r="735" spans="4:6" ht="17" thickBot="1" x14ac:dyDescent="0.25">
      <c r="D735" s="9"/>
      <c r="E735" s="22"/>
      <c r="F735" s="22"/>
    </row>
    <row r="736" spans="4:6" ht="17" thickBot="1" x14ac:dyDescent="0.25">
      <c r="D736" s="9"/>
      <c r="E736" s="22"/>
      <c r="F736" s="22"/>
    </row>
    <row r="737" spans="4:6" ht="17" thickBot="1" x14ac:dyDescent="0.25">
      <c r="D737" s="9"/>
      <c r="E737" s="22"/>
      <c r="F737" s="22"/>
    </row>
    <row r="738" spans="4:6" ht="17" thickBot="1" x14ac:dyDescent="0.25">
      <c r="D738" s="9"/>
      <c r="E738" s="22"/>
      <c r="F738" s="22"/>
    </row>
    <row r="739" spans="4:6" ht="17" thickBot="1" x14ac:dyDescent="0.25">
      <c r="D739" s="9"/>
      <c r="E739" s="22"/>
      <c r="F739" s="22"/>
    </row>
    <row r="740" spans="4:6" ht="17" thickBot="1" x14ac:dyDescent="0.25">
      <c r="D740" s="9"/>
      <c r="E740" s="22"/>
      <c r="F740" s="22"/>
    </row>
    <row r="741" spans="4:6" ht="17" thickBot="1" x14ac:dyDescent="0.25">
      <c r="D741" s="9"/>
      <c r="E741" s="22"/>
      <c r="F741" s="22"/>
    </row>
    <row r="742" spans="4:6" ht="17" thickBot="1" x14ac:dyDescent="0.25">
      <c r="D742" s="9"/>
      <c r="E742" s="22"/>
      <c r="F742" s="22"/>
    </row>
    <row r="743" spans="4:6" ht="17" thickBot="1" x14ac:dyDescent="0.25">
      <c r="D743" s="9"/>
      <c r="E743" s="22"/>
      <c r="F743" s="22"/>
    </row>
    <row r="744" spans="4:6" ht="17" thickBot="1" x14ac:dyDescent="0.25">
      <c r="D744" s="9"/>
      <c r="E744" s="22"/>
      <c r="F744" s="22"/>
    </row>
    <row r="745" spans="4:6" ht="17" thickBot="1" x14ac:dyDescent="0.25">
      <c r="D745" s="9"/>
      <c r="E745" s="22"/>
      <c r="F745" s="22"/>
    </row>
    <row r="746" spans="4:6" ht="17" thickBot="1" x14ac:dyDescent="0.25">
      <c r="D746" s="9"/>
      <c r="E746" s="22"/>
      <c r="F746" s="22"/>
    </row>
    <row r="747" spans="4:6" ht="17" thickBot="1" x14ac:dyDescent="0.25">
      <c r="D747" s="9"/>
      <c r="E747" s="22"/>
      <c r="F747" s="22"/>
    </row>
    <row r="748" spans="4:6" ht="17" thickBot="1" x14ac:dyDescent="0.25">
      <c r="D748" s="9"/>
      <c r="E748" s="22"/>
      <c r="F748" s="22"/>
    </row>
    <row r="749" spans="4:6" ht="17" thickBot="1" x14ac:dyDescent="0.25">
      <c r="D749" s="9"/>
      <c r="E749" s="22"/>
      <c r="F749" s="22"/>
    </row>
    <row r="750" spans="4:6" ht="17" thickBot="1" x14ac:dyDescent="0.25">
      <c r="D750" s="9"/>
      <c r="E750" s="22"/>
      <c r="F750" s="22"/>
    </row>
    <row r="751" spans="4:6" ht="17" thickBot="1" x14ac:dyDescent="0.25">
      <c r="D751" s="9"/>
      <c r="E751" s="22"/>
      <c r="F751" s="22"/>
    </row>
    <row r="752" spans="4:6" ht="17" thickBot="1" x14ac:dyDescent="0.25">
      <c r="D752" s="9"/>
      <c r="E752" s="22"/>
      <c r="F752" s="22"/>
    </row>
    <row r="753" spans="4:6" ht="17" thickBot="1" x14ac:dyDescent="0.25">
      <c r="D753" s="9"/>
      <c r="E753" s="22"/>
      <c r="F753" s="22"/>
    </row>
    <row r="754" spans="4:6" ht="17" thickBot="1" x14ac:dyDescent="0.25">
      <c r="D754" s="9"/>
      <c r="E754" s="22"/>
      <c r="F754" s="22"/>
    </row>
    <row r="755" spans="4:6" ht="17" thickBot="1" x14ac:dyDescent="0.25">
      <c r="D755" s="9"/>
      <c r="E755" s="22"/>
      <c r="F755" s="22"/>
    </row>
    <row r="756" spans="4:6" ht="17" thickBot="1" x14ac:dyDescent="0.25">
      <c r="D756" s="9"/>
      <c r="E756" s="22"/>
      <c r="F756" s="22"/>
    </row>
    <row r="757" spans="4:6" ht="17" thickBot="1" x14ac:dyDescent="0.25">
      <c r="D757" s="9"/>
      <c r="E757" s="22"/>
      <c r="F757" s="22"/>
    </row>
    <row r="758" spans="4:6" ht="17" thickBot="1" x14ac:dyDescent="0.25">
      <c r="D758" s="9"/>
      <c r="E758" s="22"/>
      <c r="F758" s="22"/>
    </row>
    <row r="759" spans="4:6" ht="17" thickBot="1" x14ac:dyDescent="0.25">
      <c r="D759" s="9"/>
      <c r="E759" s="22"/>
      <c r="F759" s="22"/>
    </row>
    <row r="760" spans="4:6" ht="17" thickBot="1" x14ac:dyDescent="0.25">
      <c r="D760" s="9"/>
      <c r="E760" s="22"/>
      <c r="F760" s="22"/>
    </row>
    <row r="761" spans="4:6" ht="17" thickBot="1" x14ac:dyDescent="0.25">
      <c r="D761" s="9"/>
      <c r="E761" s="22"/>
      <c r="F761" s="22"/>
    </row>
    <row r="762" spans="4:6" ht="17" thickBot="1" x14ac:dyDescent="0.25">
      <c r="D762" s="9"/>
      <c r="E762" s="22"/>
      <c r="F762" s="22"/>
    </row>
    <row r="763" spans="4:6" ht="17" thickBot="1" x14ac:dyDescent="0.25">
      <c r="D763" s="9"/>
      <c r="E763" s="22"/>
      <c r="F763" s="22"/>
    </row>
    <row r="764" spans="4:6" ht="17" thickBot="1" x14ac:dyDescent="0.25">
      <c r="D764" s="9"/>
      <c r="E764" s="22"/>
      <c r="F764" s="22"/>
    </row>
    <row r="765" spans="4:6" ht="17" thickBot="1" x14ac:dyDescent="0.25">
      <c r="D765" s="9"/>
      <c r="E765" s="22"/>
      <c r="F765" s="22"/>
    </row>
    <row r="766" spans="4:6" ht="17" thickBot="1" x14ac:dyDescent="0.25">
      <c r="D766" s="9"/>
      <c r="E766" s="22"/>
      <c r="F766" s="22"/>
    </row>
    <row r="767" spans="4:6" ht="17" thickBot="1" x14ac:dyDescent="0.25">
      <c r="D767" s="9"/>
      <c r="E767" s="22"/>
      <c r="F767" s="22"/>
    </row>
    <row r="768" spans="4:6" ht="17" thickBot="1" x14ac:dyDescent="0.25">
      <c r="D768" s="9"/>
      <c r="E768" s="22"/>
      <c r="F768" s="22"/>
    </row>
    <row r="769" spans="4:6" ht="17" thickBot="1" x14ac:dyDescent="0.25">
      <c r="D769" s="9"/>
      <c r="E769" s="22"/>
      <c r="F769" s="22"/>
    </row>
    <row r="770" spans="4:6" ht="17" thickBot="1" x14ac:dyDescent="0.25">
      <c r="D770" s="9"/>
      <c r="E770" s="22"/>
      <c r="F770" s="22"/>
    </row>
    <row r="771" spans="4:6" ht="17" thickBot="1" x14ac:dyDescent="0.25">
      <c r="D771" s="9"/>
      <c r="E771" s="22"/>
      <c r="F771" s="22"/>
    </row>
    <row r="772" spans="4:6" ht="17" thickBot="1" x14ac:dyDescent="0.25">
      <c r="D772" s="9"/>
      <c r="E772" s="22"/>
      <c r="F772" s="22"/>
    </row>
    <row r="773" spans="4:6" ht="17" thickBot="1" x14ac:dyDescent="0.25">
      <c r="D773" s="9"/>
      <c r="E773" s="22"/>
      <c r="F773" s="22"/>
    </row>
    <row r="774" spans="4:6" ht="17" thickBot="1" x14ac:dyDescent="0.25">
      <c r="D774" s="9"/>
      <c r="E774" s="22"/>
      <c r="F774" s="22"/>
    </row>
    <row r="775" spans="4:6" ht="17" thickBot="1" x14ac:dyDescent="0.25">
      <c r="D775" s="9"/>
      <c r="E775" s="22"/>
      <c r="F775" s="22"/>
    </row>
    <row r="776" spans="4:6" ht="17" thickBot="1" x14ac:dyDescent="0.25">
      <c r="D776" s="9"/>
      <c r="E776" s="22"/>
      <c r="F776" s="22"/>
    </row>
    <row r="777" spans="4:6" ht="17" thickBot="1" x14ac:dyDescent="0.25">
      <c r="D777" s="9"/>
      <c r="E777" s="22"/>
      <c r="F777" s="22"/>
    </row>
    <row r="778" spans="4:6" ht="17" thickBot="1" x14ac:dyDescent="0.25">
      <c r="D778" s="9"/>
      <c r="E778" s="22"/>
      <c r="F778" s="22"/>
    </row>
    <row r="779" spans="4:6" ht="17" thickBot="1" x14ac:dyDescent="0.25">
      <c r="D779" s="9"/>
      <c r="E779" s="22"/>
      <c r="F779" s="22"/>
    </row>
    <row r="780" spans="4:6" ht="17" thickBot="1" x14ac:dyDescent="0.25">
      <c r="D780" s="9"/>
      <c r="E780" s="22"/>
      <c r="F780" s="22"/>
    </row>
    <row r="781" spans="4:6" ht="17" thickBot="1" x14ac:dyDescent="0.25">
      <c r="D781" s="9"/>
      <c r="E781" s="22"/>
      <c r="F781" s="22"/>
    </row>
    <row r="782" spans="4:6" ht="17" thickBot="1" x14ac:dyDescent="0.25">
      <c r="D782" s="9"/>
      <c r="E782" s="22"/>
      <c r="F782" s="22"/>
    </row>
    <row r="783" spans="4:6" ht="17" thickBot="1" x14ac:dyDescent="0.25">
      <c r="D783" s="9"/>
      <c r="E783" s="22"/>
      <c r="F783" s="22"/>
    </row>
    <row r="784" spans="4:6" ht="17" thickBot="1" x14ac:dyDescent="0.25">
      <c r="D784" s="9"/>
      <c r="E784" s="22"/>
      <c r="F784" s="22"/>
    </row>
    <row r="785" spans="4:6" ht="17" thickBot="1" x14ac:dyDescent="0.25">
      <c r="D785" s="9"/>
      <c r="E785" s="22"/>
      <c r="F785" s="22"/>
    </row>
    <row r="786" spans="4:6" ht="17" thickBot="1" x14ac:dyDescent="0.25">
      <c r="D786" s="9"/>
      <c r="E786" s="22"/>
      <c r="F786" s="22"/>
    </row>
    <row r="787" spans="4:6" ht="17" thickBot="1" x14ac:dyDescent="0.25">
      <c r="D787" s="9"/>
      <c r="E787" s="22"/>
      <c r="F787" s="22"/>
    </row>
    <row r="788" spans="4:6" ht="17" thickBot="1" x14ac:dyDescent="0.25">
      <c r="D788" s="9"/>
      <c r="E788" s="22"/>
      <c r="F788" s="22"/>
    </row>
    <row r="789" spans="4:6" ht="17" thickBot="1" x14ac:dyDescent="0.25">
      <c r="D789" s="9"/>
      <c r="E789" s="22"/>
      <c r="F789" s="22"/>
    </row>
    <row r="790" spans="4:6" ht="17" thickBot="1" x14ac:dyDescent="0.25">
      <c r="D790" s="9"/>
      <c r="E790" s="22"/>
      <c r="F790" s="22"/>
    </row>
    <row r="791" spans="4:6" ht="17" thickBot="1" x14ac:dyDescent="0.25">
      <c r="D791" s="9"/>
      <c r="E791" s="22"/>
      <c r="F791" s="22"/>
    </row>
    <row r="792" spans="4:6" ht="17" thickBot="1" x14ac:dyDescent="0.25">
      <c r="D792" s="9"/>
      <c r="E792" s="22"/>
      <c r="F792" s="22"/>
    </row>
    <row r="793" spans="4:6" ht="17" thickBot="1" x14ac:dyDescent="0.25">
      <c r="D793" s="9"/>
      <c r="E793" s="22"/>
      <c r="F793" s="22"/>
    </row>
    <row r="794" spans="4:6" ht="17" thickBot="1" x14ac:dyDescent="0.25">
      <c r="D794" s="9"/>
      <c r="E794" s="22"/>
      <c r="F794" s="22"/>
    </row>
    <row r="795" spans="4:6" ht="17" thickBot="1" x14ac:dyDescent="0.25">
      <c r="D795" s="9"/>
      <c r="E795" s="22"/>
      <c r="F795" s="22"/>
    </row>
    <row r="796" spans="4:6" ht="17" thickBot="1" x14ac:dyDescent="0.25">
      <c r="D796" s="9"/>
      <c r="E796" s="22"/>
      <c r="F796" s="22"/>
    </row>
    <row r="797" spans="4:6" ht="17" thickBot="1" x14ac:dyDescent="0.25">
      <c r="D797" s="9"/>
      <c r="E797" s="22"/>
      <c r="F797" s="22"/>
    </row>
    <row r="798" spans="4:6" ht="17" thickBot="1" x14ac:dyDescent="0.25">
      <c r="D798" s="9"/>
      <c r="E798" s="22"/>
      <c r="F798" s="22"/>
    </row>
    <row r="799" spans="4:6" ht="17" thickBot="1" x14ac:dyDescent="0.25">
      <c r="D799" s="9"/>
      <c r="E799" s="22"/>
      <c r="F799" s="22"/>
    </row>
    <row r="800" spans="4:6" ht="17" thickBot="1" x14ac:dyDescent="0.25">
      <c r="D800" s="9"/>
      <c r="E800" s="22"/>
      <c r="F800" s="22"/>
    </row>
    <row r="801" spans="4:6" ht="17" thickBot="1" x14ac:dyDescent="0.25">
      <c r="D801" s="9"/>
      <c r="E801" s="22"/>
      <c r="F801" s="22"/>
    </row>
    <row r="802" spans="4:6" ht="17" thickBot="1" x14ac:dyDescent="0.25">
      <c r="D802" s="9"/>
      <c r="E802" s="22"/>
      <c r="F802" s="22"/>
    </row>
    <row r="803" spans="4:6" ht="17" thickBot="1" x14ac:dyDescent="0.25">
      <c r="D803" s="9"/>
      <c r="E803" s="22"/>
      <c r="F803" s="22"/>
    </row>
    <row r="804" spans="4:6" ht="17" thickBot="1" x14ac:dyDescent="0.25">
      <c r="D804" s="9"/>
      <c r="E804" s="22"/>
      <c r="F804" s="22"/>
    </row>
    <row r="805" spans="4:6" ht="17" thickBot="1" x14ac:dyDescent="0.25">
      <c r="D805" s="9"/>
      <c r="E805" s="22"/>
      <c r="F805" s="22"/>
    </row>
    <row r="806" spans="4:6" ht="17" thickBot="1" x14ac:dyDescent="0.25">
      <c r="D806" s="9"/>
      <c r="E806" s="22"/>
      <c r="F806" s="22"/>
    </row>
    <row r="807" spans="4:6" ht="17" thickBot="1" x14ac:dyDescent="0.25">
      <c r="D807" s="9"/>
      <c r="E807" s="22"/>
      <c r="F807" s="22"/>
    </row>
    <row r="808" spans="4:6" ht="17" thickBot="1" x14ac:dyDescent="0.25">
      <c r="D808" s="9"/>
      <c r="E808" s="22"/>
      <c r="F808" s="22"/>
    </row>
    <row r="809" spans="4:6" ht="17" thickBot="1" x14ac:dyDescent="0.25">
      <c r="D809" s="9"/>
      <c r="E809" s="22"/>
      <c r="F809" s="22"/>
    </row>
    <row r="810" spans="4:6" ht="17" thickBot="1" x14ac:dyDescent="0.25">
      <c r="D810" s="9"/>
      <c r="E810" s="22"/>
      <c r="F810" s="22"/>
    </row>
    <row r="811" spans="4:6" ht="17" thickBot="1" x14ac:dyDescent="0.25">
      <c r="D811" s="9"/>
      <c r="E811" s="22"/>
      <c r="F811" s="22"/>
    </row>
    <row r="812" spans="4:6" ht="17" thickBot="1" x14ac:dyDescent="0.25">
      <c r="D812" s="9"/>
      <c r="E812" s="22"/>
      <c r="F812" s="22"/>
    </row>
    <row r="813" spans="4:6" ht="17" thickBot="1" x14ac:dyDescent="0.25">
      <c r="D813" s="9"/>
      <c r="E813" s="22"/>
      <c r="F813" s="22"/>
    </row>
    <row r="814" spans="4:6" ht="17" thickBot="1" x14ac:dyDescent="0.25">
      <c r="D814" s="9"/>
      <c r="E814" s="22"/>
      <c r="F814" s="22"/>
    </row>
    <row r="815" spans="4:6" ht="17" thickBot="1" x14ac:dyDescent="0.25">
      <c r="D815" s="9"/>
      <c r="E815" s="22"/>
      <c r="F815" s="22"/>
    </row>
    <row r="816" spans="4:6" ht="17" thickBot="1" x14ac:dyDescent="0.25">
      <c r="D816" s="9"/>
      <c r="E816" s="22"/>
      <c r="F816" s="22"/>
    </row>
    <row r="817" spans="4:6" ht="17" thickBot="1" x14ac:dyDescent="0.25">
      <c r="D817" s="9"/>
      <c r="E817" s="22"/>
      <c r="F817" s="22"/>
    </row>
    <row r="818" spans="4:6" ht="17" thickBot="1" x14ac:dyDescent="0.25">
      <c r="D818" s="9"/>
      <c r="E818" s="22"/>
      <c r="F818" s="22"/>
    </row>
    <row r="819" spans="4:6" ht="17" thickBot="1" x14ac:dyDescent="0.25">
      <c r="D819" s="9"/>
      <c r="E819" s="22"/>
      <c r="F819" s="22"/>
    </row>
    <row r="820" spans="4:6" ht="17" thickBot="1" x14ac:dyDescent="0.25">
      <c r="D820" s="9"/>
      <c r="E820" s="22"/>
      <c r="F820" s="22"/>
    </row>
    <row r="821" spans="4:6" ht="17" thickBot="1" x14ac:dyDescent="0.25">
      <c r="D821" s="9"/>
      <c r="E821" s="22"/>
      <c r="F821" s="22"/>
    </row>
    <row r="822" spans="4:6" ht="17" thickBot="1" x14ac:dyDescent="0.25">
      <c r="D822" s="9"/>
      <c r="E822" s="22"/>
      <c r="F822" s="22"/>
    </row>
    <row r="823" spans="4:6" ht="17" thickBot="1" x14ac:dyDescent="0.25">
      <c r="D823" s="9"/>
      <c r="E823" s="22"/>
      <c r="F823" s="22"/>
    </row>
    <row r="824" spans="4:6" ht="17" thickBot="1" x14ac:dyDescent="0.25">
      <c r="D824" s="9"/>
      <c r="E824" s="22"/>
      <c r="F824" s="22"/>
    </row>
    <row r="825" spans="4:6" ht="17" thickBot="1" x14ac:dyDescent="0.25">
      <c r="D825" s="9"/>
      <c r="E825" s="22"/>
      <c r="F825" s="22"/>
    </row>
    <row r="826" spans="4:6" ht="17" thickBot="1" x14ac:dyDescent="0.25">
      <c r="D826" s="9"/>
      <c r="E826" s="22"/>
      <c r="F826" s="22"/>
    </row>
    <row r="827" spans="4:6" ht="17" thickBot="1" x14ac:dyDescent="0.25">
      <c r="D827" s="9"/>
      <c r="E827" s="22"/>
      <c r="F827" s="22"/>
    </row>
    <row r="828" spans="4:6" ht="17" thickBot="1" x14ac:dyDescent="0.25">
      <c r="D828" s="9"/>
      <c r="E828" s="22"/>
      <c r="F828" s="22"/>
    </row>
    <row r="829" spans="4:6" ht="17" thickBot="1" x14ac:dyDescent="0.25">
      <c r="D829" s="9"/>
      <c r="E829" s="22"/>
      <c r="F829" s="22"/>
    </row>
    <row r="830" spans="4:6" ht="17" thickBot="1" x14ac:dyDescent="0.25">
      <c r="D830" s="9"/>
      <c r="E830" s="22"/>
      <c r="F830" s="22"/>
    </row>
    <row r="831" spans="4:6" ht="17" thickBot="1" x14ac:dyDescent="0.25">
      <c r="D831" s="9"/>
      <c r="E831" s="22"/>
      <c r="F831" s="22"/>
    </row>
    <row r="832" spans="4:6" ht="17" thickBot="1" x14ac:dyDescent="0.25">
      <c r="D832" s="9"/>
      <c r="E832" s="22"/>
      <c r="F832" s="22"/>
    </row>
    <row r="833" spans="4:6" ht="17" thickBot="1" x14ac:dyDescent="0.25">
      <c r="D833" s="9"/>
      <c r="E833" s="22"/>
      <c r="F833" s="22"/>
    </row>
    <row r="834" spans="4:6" ht="17" thickBot="1" x14ac:dyDescent="0.25">
      <c r="D834" s="9"/>
      <c r="E834" s="22"/>
      <c r="F834" s="22"/>
    </row>
    <row r="835" spans="4:6" ht="17" thickBot="1" x14ac:dyDescent="0.25">
      <c r="D835" s="9"/>
      <c r="E835" s="22"/>
      <c r="F835" s="22"/>
    </row>
    <row r="836" spans="4:6" ht="17" thickBot="1" x14ac:dyDescent="0.25">
      <c r="D836" s="9"/>
      <c r="E836" s="22"/>
      <c r="F836" s="22"/>
    </row>
    <row r="837" spans="4:6" ht="17" thickBot="1" x14ac:dyDescent="0.25">
      <c r="D837" s="9"/>
      <c r="E837" s="22"/>
      <c r="F837" s="22"/>
    </row>
    <row r="838" spans="4:6" ht="17" thickBot="1" x14ac:dyDescent="0.25">
      <c r="D838" s="9"/>
      <c r="E838" s="22"/>
      <c r="F838" s="22"/>
    </row>
    <row r="839" spans="4:6" ht="17" thickBot="1" x14ac:dyDescent="0.25">
      <c r="D839" s="9"/>
      <c r="E839" s="22"/>
      <c r="F839" s="22"/>
    </row>
    <row r="840" spans="4:6" ht="17" thickBot="1" x14ac:dyDescent="0.25">
      <c r="D840" s="9"/>
      <c r="E840" s="22"/>
      <c r="F840" s="22"/>
    </row>
    <row r="841" spans="4:6" ht="17" thickBot="1" x14ac:dyDescent="0.25">
      <c r="D841" s="9"/>
      <c r="E841" s="22"/>
      <c r="F841" s="22"/>
    </row>
    <row r="842" spans="4:6" ht="17" thickBot="1" x14ac:dyDescent="0.25">
      <c r="D842" s="9"/>
      <c r="E842" s="22"/>
      <c r="F842" s="22"/>
    </row>
    <row r="843" spans="4:6" ht="17" thickBot="1" x14ac:dyDescent="0.25">
      <c r="D843" s="9"/>
      <c r="E843" s="22"/>
      <c r="F843" s="22"/>
    </row>
    <row r="844" spans="4:6" ht="17" thickBot="1" x14ac:dyDescent="0.25">
      <c r="D844" s="9"/>
      <c r="E844" s="22"/>
      <c r="F844" s="22"/>
    </row>
    <row r="845" spans="4:6" ht="17" thickBot="1" x14ac:dyDescent="0.25">
      <c r="D845" s="9"/>
      <c r="E845" s="22"/>
      <c r="F845" s="22"/>
    </row>
    <row r="846" spans="4:6" ht="17" thickBot="1" x14ac:dyDescent="0.25">
      <c r="D846" s="9"/>
      <c r="E846" s="22"/>
      <c r="F846" s="22"/>
    </row>
    <row r="847" spans="4:6" ht="17" thickBot="1" x14ac:dyDescent="0.25">
      <c r="D847" s="9"/>
      <c r="E847" s="22"/>
      <c r="F847" s="22"/>
    </row>
    <row r="848" spans="4:6" ht="17" thickBot="1" x14ac:dyDescent="0.25">
      <c r="D848" s="9"/>
      <c r="E848" s="22"/>
      <c r="F848" s="22"/>
    </row>
    <row r="849" spans="4:6" ht="17" thickBot="1" x14ac:dyDescent="0.25">
      <c r="D849" s="9"/>
      <c r="E849" s="22"/>
      <c r="F849" s="22"/>
    </row>
    <row r="850" spans="4:6" ht="17" thickBot="1" x14ac:dyDescent="0.25">
      <c r="D850" s="9"/>
      <c r="E850" s="22"/>
      <c r="F850" s="22"/>
    </row>
    <row r="851" spans="4:6" ht="17" thickBot="1" x14ac:dyDescent="0.25">
      <c r="D851" s="9"/>
      <c r="E851" s="22"/>
      <c r="F851" s="22"/>
    </row>
    <row r="852" spans="4:6" ht="17" thickBot="1" x14ac:dyDescent="0.25">
      <c r="D852" s="9"/>
      <c r="E852" s="22"/>
      <c r="F852" s="22"/>
    </row>
    <row r="853" spans="4:6" ht="17" thickBot="1" x14ac:dyDescent="0.25">
      <c r="D853" s="9"/>
      <c r="E853" s="22"/>
      <c r="F853" s="22"/>
    </row>
    <row r="854" spans="4:6" ht="17" thickBot="1" x14ac:dyDescent="0.25">
      <c r="D854" s="9"/>
      <c r="E854" s="22"/>
      <c r="F854" s="22"/>
    </row>
    <row r="855" spans="4:6" ht="17" thickBot="1" x14ac:dyDescent="0.25">
      <c r="D855" s="9"/>
      <c r="E855" s="22"/>
      <c r="F855" s="22"/>
    </row>
    <row r="856" spans="4:6" ht="17" thickBot="1" x14ac:dyDescent="0.25">
      <c r="D856" s="9"/>
      <c r="E856" s="22"/>
      <c r="F856" s="22"/>
    </row>
    <row r="857" spans="4:6" ht="17" thickBot="1" x14ac:dyDescent="0.25">
      <c r="D857" s="9"/>
      <c r="E857" s="22"/>
      <c r="F857" s="22"/>
    </row>
    <row r="858" spans="4:6" ht="17" thickBot="1" x14ac:dyDescent="0.25">
      <c r="D858" s="9"/>
      <c r="E858" s="22"/>
      <c r="F858" s="22"/>
    </row>
    <row r="859" spans="4:6" ht="17" thickBot="1" x14ac:dyDescent="0.25">
      <c r="D859" s="9"/>
      <c r="E859" s="22"/>
      <c r="F859" s="22"/>
    </row>
    <row r="860" spans="4:6" ht="17" thickBot="1" x14ac:dyDescent="0.25">
      <c r="D860" s="9"/>
      <c r="E860" s="22"/>
      <c r="F860" s="22"/>
    </row>
    <row r="861" spans="4:6" ht="17" thickBot="1" x14ac:dyDescent="0.25">
      <c r="D861" s="9"/>
      <c r="E861" s="22"/>
      <c r="F861" s="22"/>
    </row>
    <row r="862" spans="4:6" ht="17" thickBot="1" x14ac:dyDescent="0.25">
      <c r="D862" s="9"/>
      <c r="E862" s="22"/>
      <c r="F862" s="22"/>
    </row>
    <row r="863" spans="4:6" ht="17" thickBot="1" x14ac:dyDescent="0.25">
      <c r="D863" s="9"/>
      <c r="E863" s="22"/>
      <c r="F863" s="22"/>
    </row>
    <row r="864" spans="4:6" ht="17" thickBot="1" x14ac:dyDescent="0.25">
      <c r="D864" s="9"/>
      <c r="E864" s="22"/>
      <c r="F864" s="22"/>
    </row>
    <row r="865" spans="4:6" ht="17" thickBot="1" x14ac:dyDescent="0.25">
      <c r="D865" s="9"/>
      <c r="E865" s="22"/>
      <c r="F865" s="22"/>
    </row>
    <row r="866" spans="4:6" ht="17" thickBot="1" x14ac:dyDescent="0.25">
      <c r="D866" s="9"/>
      <c r="E866" s="22"/>
      <c r="F866" s="22"/>
    </row>
    <row r="867" spans="4:6" ht="17" thickBot="1" x14ac:dyDescent="0.25">
      <c r="D867" s="9"/>
      <c r="E867" s="22"/>
      <c r="F867" s="22"/>
    </row>
    <row r="868" spans="4:6" ht="17" thickBot="1" x14ac:dyDescent="0.25">
      <c r="D868" s="9"/>
      <c r="E868" s="22"/>
      <c r="F868" s="22"/>
    </row>
    <row r="869" spans="4:6" ht="17" thickBot="1" x14ac:dyDescent="0.25">
      <c r="D869" s="9"/>
      <c r="E869" s="22"/>
      <c r="F869" s="22"/>
    </row>
    <row r="870" spans="4:6" ht="17" thickBot="1" x14ac:dyDescent="0.25">
      <c r="D870" s="9"/>
      <c r="E870" s="22"/>
      <c r="F870" s="22"/>
    </row>
    <row r="871" spans="4:6" ht="17" thickBot="1" x14ac:dyDescent="0.25">
      <c r="D871" s="9"/>
      <c r="E871" s="22"/>
      <c r="F871" s="22"/>
    </row>
    <row r="872" spans="4:6" ht="17" thickBot="1" x14ac:dyDescent="0.25">
      <c r="D872" s="9"/>
      <c r="E872" s="22"/>
      <c r="F872" s="22"/>
    </row>
    <row r="873" spans="4:6" ht="17" thickBot="1" x14ac:dyDescent="0.25">
      <c r="D873" s="9"/>
      <c r="E873" s="22"/>
      <c r="F873" s="22"/>
    </row>
    <row r="874" spans="4:6" ht="17" thickBot="1" x14ac:dyDescent="0.25">
      <c r="D874" s="9"/>
      <c r="E874" s="22"/>
      <c r="F874" s="22"/>
    </row>
    <row r="875" spans="4:6" ht="17" thickBot="1" x14ac:dyDescent="0.25">
      <c r="D875" s="9"/>
      <c r="E875" s="22"/>
      <c r="F875" s="22"/>
    </row>
    <row r="876" spans="4:6" ht="17" thickBot="1" x14ac:dyDescent="0.25">
      <c r="D876" s="9"/>
      <c r="E876" s="22"/>
      <c r="F876" s="22"/>
    </row>
    <row r="877" spans="4:6" ht="17" thickBot="1" x14ac:dyDescent="0.25">
      <c r="D877" s="9"/>
      <c r="E877" s="22"/>
      <c r="F877" s="22"/>
    </row>
    <row r="878" spans="4:6" ht="17" thickBot="1" x14ac:dyDescent="0.25">
      <c r="D878" s="9"/>
      <c r="E878" s="22"/>
      <c r="F878" s="22"/>
    </row>
    <row r="879" spans="4:6" ht="17" thickBot="1" x14ac:dyDescent="0.25">
      <c r="D879" s="9"/>
      <c r="E879" s="22"/>
      <c r="F879" s="22"/>
    </row>
    <row r="880" spans="4:6" ht="17" thickBot="1" x14ac:dyDescent="0.25">
      <c r="D880" s="9"/>
      <c r="E880" s="22"/>
      <c r="F880" s="22"/>
    </row>
    <row r="881" spans="4:6" ht="17" thickBot="1" x14ac:dyDescent="0.25">
      <c r="D881" s="9"/>
      <c r="E881" s="22"/>
      <c r="F881" s="22"/>
    </row>
    <row r="882" spans="4:6" ht="17" thickBot="1" x14ac:dyDescent="0.25">
      <c r="D882" s="9"/>
      <c r="E882" s="22"/>
      <c r="F882" s="22"/>
    </row>
    <row r="883" spans="4:6" ht="17" thickBot="1" x14ac:dyDescent="0.25">
      <c r="D883" s="9"/>
      <c r="E883" s="22"/>
      <c r="F883" s="22"/>
    </row>
    <row r="884" spans="4:6" ht="17" thickBot="1" x14ac:dyDescent="0.25">
      <c r="D884" s="9"/>
      <c r="E884" s="22"/>
      <c r="F884" s="22"/>
    </row>
    <row r="885" spans="4:6" ht="17" thickBot="1" x14ac:dyDescent="0.25">
      <c r="D885" s="9"/>
      <c r="E885" s="22"/>
      <c r="F885" s="22"/>
    </row>
    <row r="886" spans="4:6" ht="17" thickBot="1" x14ac:dyDescent="0.25">
      <c r="D886" s="9"/>
      <c r="E886" s="22"/>
      <c r="F886" s="22"/>
    </row>
    <row r="887" spans="4:6" ht="17" thickBot="1" x14ac:dyDescent="0.25">
      <c r="D887" s="9"/>
      <c r="E887" s="22"/>
      <c r="F887" s="22"/>
    </row>
    <row r="888" spans="4:6" ht="17" thickBot="1" x14ac:dyDescent="0.25">
      <c r="D888" s="9"/>
      <c r="E888" s="22"/>
      <c r="F888" s="22"/>
    </row>
    <row r="889" spans="4:6" ht="17" thickBot="1" x14ac:dyDescent="0.25">
      <c r="D889" s="9"/>
      <c r="E889" s="22"/>
      <c r="F889" s="22"/>
    </row>
    <row r="890" spans="4:6" ht="17" thickBot="1" x14ac:dyDescent="0.25">
      <c r="D890" s="9"/>
      <c r="E890" s="22"/>
      <c r="F890" s="22"/>
    </row>
    <row r="891" spans="4:6" ht="17" thickBot="1" x14ac:dyDescent="0.25">
      <c r="D891" s="9"/>
      <c r="E891" s="22"/>
      <c r="F891" s="22"/>
    </row>
    <row r="892" spans="4:6" ht="17" thickBot="1" x14ac:dyDescent="0.25">
      <c r="D892" s="9"/>
      <c r="E892" s="22"/>
      <c r="F892" s="22"/>
    </row>
    <row r="893" spans="4:6" ht="17" thickBot="1" x14ac:dyDescent="0.25">
      <c r="D893" s="9"/>
      <c r="E893" s="22"/>
      <c r="F893" s="22"/>
    </row>
    <row r="894" spans="4:6" ht="17" thickBot="1" x14ac:dyDescent="0.25">
      <c r="D894" s="9"/>
      <c r="E894" s="22"/>
      <c r="F894" s="22"/>
    </row>
    <row r="895" spans="4:6" ht="17" thickBot="1" x14ac:dyDescent="0.25">
      <c r="D895" s="9"/>
      <c r="E895" s="22"/>
      <c r="F895" s="22"/>
    </row>
    <row r="896" spans="4:6" ht="17" thickBot="1" x14ac:dyDescent="0.25">
      <c r="D896" s="9"/>
      <c r="E896" s="22"/>
      <c r="F896" s="22"/>
    </row>
    <row r="897" spans="4:6" ht="17" thickBot="1" x14ac:dyDescent="0.25">
      <c r="D897" s="9"/>
      <c r="E897" s="22"/>
      <c r="F897" s="22"/>
    </row>
    <row r="898" spans="4:6" ht="17" thickBot="1" x14ac:dyDescent="0.25">
      <c r="D898" s="9"/>
      <c r="E898" s="22"/>
      <c r="F898" s="22"/>
    </row>
    <row r="899" spans="4:6" ht="17" thickBot="1" x14ac:dyDescent="0.25">
      <c r="D899" s="9"/>
      <c r="E899" s="22"/>
      <c r="F899" s="22"/>
    </row>
    <row r="900" spans="4:6" ht="17" thickBot="1" x14ac:dyDescent="0.25">
      <c r="D900" s="9"/>
      <c r="E900" s="22"/>
      <c r="F900" s="22"/>
    </row>
    <row r="901" spans="4:6" ht="17" thickBot="1" x14ac:dyDescent="0.25">
      <c r="D901" s="9"/>
      <c r="E901" s="22"/>
      <c r="F901" s="22"/>
    </row>
    <row r="902" spans="4:6" ht="17" thickBot="1" x14ac:dyDescent="0.25">
      <c r="D902" s="9"/>
      <c r="E902" s="22"/>
      <c r="F902" s="22"/>
    </row>
    <row r="903" spans="4:6" ht="17" thickBot="1" x14ac:dyDescent="0.25">
      <c r="D903" s="9"/>
      <c r="E903" s="22"/>
      <c r="F903" s="22"/>
    </row>
    <row r="904" spans="4:6" ht="17" thickBot="1" x14ac:dyDescent="0.25">
      <c r="D904" s="9"/>
      <c r="E904" s="22"/>
      <c r="F904" s="22"/>
    </row>
    <row r="905" spans="4:6" ht="17" thickBot="1" x14ac:dyDescent="0.25">
      <c r="D905" s="9"/>
      <c r="E905" s="22"/>
      <c r="F905" s="22"/>
    </row>
    <row r="906" spans="4:6" ht="17" thickBot="1" x14ac:dyDescent="0.25">
      <c r="D906" s="9"/>
      <c r="E906" s="22"/>
      <c r="F906" s="22"/>
    </row>
    <row r="907" spans="4:6" ht="17" thickBot="1" x14ac:dyDescent="0.25">
      <c r="D907" s="9"/>
      <c r="E907" s="22"/>
      <c r="F907" s="22"/>
    </row>
    <row r="908" spans="4:6" ht="17" thickBot="1" x14ac:dyDescent="0.25">
      <c r="D908" s="9"/>
      <c r="E908" s="22"/>
      <c r="F908" s="22"/>
    </row>
    <row r="909" spans="4:6" ht="17" thickBot="1" x14ac:dyDescent="0.25">
      <c r="D909" s="9"/>
      <c r="E909" s="22"/>
      <c r="F909" s="22"/>
    </row>
    <row r="910" spans="4:6" ht="17" thickBot="1" x14ac:dyDescent="0.25">
      <c r="D910" s="9"/>
      <c r="E910" s="22"/>
      <c r="F910" s="22"/>
    </row>
    <row r="911" spans="4:6" ht="17" thickBot="1" x14ac:dyDescent="0.25">
      <c r="D911" s="9"/>
      <c r="E911" s="22"/>
      <c r="F911" s="22"/>
    </row>
    <row r="912" spans="4:6" ht="17" thickBot="1" x14ac:dyDescent="0.25">
      <c r="D912" s="9"/>
      <c r="E912" s="22"/>
      <c r="F912" s="22"/>
    </row>
    <row r="913" spans="4:6" ht="17" thickBot="1" x14ac:dyDescent="0.25">
      <c r="D913" s="9"/>
      <c r="E913" s="22"/>
      <c r="F913" s="22"/>
    </row>
    <row r="914" spans="4:6" ht="17" thickBot="1" x14ac:dyDescent="0.25">
      <c r="D914" s="9"/>
      <c r="E914" s="22"/>
      <c r="F914" s="22"/>
    </row>
    <row r="915" spans="4:6" ht="17" thickBot="1" x14ac:dyDescent="0.25">
      <c r="D915" s="9"/>
      <c r="E915" s="22"/>
      <c r="F915" s="22"/>
    </row>
    <row r="916" spans="4:6" ht="17" thickBot="1" x14ac:dyDescent="0.25">
      <c r="D916" s="9"/>
      <c r="E916" s="22"/>
      <c r="F916" s="22"/>
    </row>
    <row r="917" spans="4:6" ht="17" thickBot="1" x14ac:dyDescent="0.25">
      <c r="D917" s="9"/>
      <c r="E917" s="22"/>
      <c r="F917" s="22"/>
    </row>
    <row r="918" spans="4:6" ht="17" thickBot="1" x14ac:dyDescent="0.25">
      <c r="D918" s="9"/>
      <c r="E918" s="22"/>
      <c r="F918" s="22"/>
    </row>
    <row r="919" spans="4:6" ht="17" thickBot="1" x14ac:dyDescent="0.25">
      <c r="D919" s="9"/>
      <c r="E919" s="22"/>
      <c r="F919" s="22"/>
    </row>
    <row r="920" spans="4:6" ht="17" thickBot="1" x14ac:dyDescent="0.25">
      <c r="D920" s="9"/>
      <c r="E920" s="22"/>
      <c r="F920" s="22"/>
    </row>
    <row r="921" spans="4:6" ht="17" thickBot="1" x14ac:dyDescent="0.25">
      <c r="D921" s="9"/>
      <c r="E921" s="22"/>
      <c r="F921" s="22"/>
    </row>
    <row r="922" spans="4:6" ht="17" thickBot="1" x14ac:dyDescent="0.25">
      <c r="D922" s="9"/>
      <c r="E922" s="22"/>
      <c r="F922" s="22"/>
    </row>
    <row r="923" spans="4:6" ht="17" thickBot="1" x14ac:dyDescent="0.25">
      <c r="D923" s="9"/>
      <c r="E923" s="22"/>
      <c r="F923" s="22"/>
    </row>
    <row r="924" spans="4:6" ht="17" thickBot="1" x14ac:dyDescent="0.25">
      <c r="D924" s="9"/>
      <c r="E924" s="22"/>
      <c r="F924" s="22"/>
    </row>
    <row r="925" spans="4:6" ht="17" thickBot="1" x14ac:dyDescent="0.25">
      <c r="D925" s="9"/>
      <c r="E925" s="22"/>
      <c r="F925" s="22"/>
    </row>
    <row r="926" spans="4:6" ht="17" thickBot="1" x14ac:dyDescent="0.25">
      <c r="D926" s="9"/>
      <c r="E926" s="22"/>
      <c r="F926" s="22"/>
    </row>
    <row r="927" spans="4:6" ht="17" thickBot="1" x14ac:dyDescent="0.25">
      <c r="D927" s="9"/>
      <c r="E927" s="22"/>
      <c r="F927" s="22"/>
    </row>
    <row r="928" spans="4:6" ht="17" thickBot="1" x14ac:dyDescent="0.25">
      <c r="D928" s="9"/>
      <c r="E928" s="22"/>
      <c r="F928" s="22"/>
    </row>
    <row r="929" spans="4:6" ht="17" thickBot="1" x14ac:dyDescent="0.25">
      <c r="D929" s="9"/>
      <c r="E929" s="22"/>
      <c r="F929" s="22"/>
    </row>
    <row r="930" spans="4:6" ht="17" thickBot="1" x14ac:dyDescent="0.25">
      <c r="D930" s="9"/>
      <c r="E930" s="22"/>
      <c r="F930" s="22"/>
    </row>
    <row r="931" spans="4:6" ht="17" thickBot="1" x14ac:dyDescent="0.25">
      <c r="D931" s="9"/>
      <c r="E931" s="22"/>
      <c r="F931" s="22"/>
    </row>
    <row r="932" spans="4:6" ht="17" thickBot="1" x14ac:dyDescent="0.25">
      <c r="D932" s="9"/>
      <c r="E932" s="22"/>
      <c r="F932" s="22"/>
    </row>
    <row r="933" spans="4:6" ht="17" thickBot="1" x14ac:dyDescent="0.25">
      <c r="D933" s="9"/>
      <c r="E933" s="22"/>
      <c r="F933" s="22"/>
    </row>
    <row r="934" spans="4:6" ht="17" thickBot="1" x14ac:dyDescent="0.25">
      <c r="D934" s="9"/>
      <c r="E934" s="22"/>
      <c r="F934" s="22"/>
    </row>
    <row r="935" spans="4:6" ht="17" thickBot="1" x14ac:dyDescent="0.25">
      <c r="D935" s="9"/>
      <c r="E935" s="22"/>
      <c r="F935" s="22"/>
    </row>
    <row r="936" spans="4:6" ht="17" thickBot="1" x14ac:dyDescent="0.25">
      <c r="D936" s="9"/>
      <c r="E936" s="22"/>
      <c r="F936" s="22"/>
    </row>
    <row r="937" spans="4:6" ht="17" thickBot="1" x14ac:dyDescent="0.25">
      <c r="D937" s="9"/>
      <c r="E937" s="22"/>
      <c r="F937" s="22"/>
    </row>
    <row r="938" spans="4:6" ht="17" thickBot="1" x14ac:dyDescent="0.25">
      <c r="D938" s="9"/>
      <c r="E938" s="22"/>
      <c r="F938" s="22"/>
    </row>
    <row r="939" spans="4:6" ht="17" thickBot="1" x14ac:dyDescent="0.25">
      <c r="D939" s="9"/>
      <c r="E939" s="22"/>
      <c r="F939" s="22"/>
    </row>
    <row r="940" spans="4:6" ht="17" thickBot="1" x14ac:dyDescent="0.25">
      <c r="D940" s="9"/>
      <c r="E940" s="22"/>
      <c r="F940" s="22"/>
    </row>
    <row r="941" spans="4:6" ht="17" thickBot="1" x14ac:dyDescent="0.25">
      <c r="D941" s="9"/>
      <c r="E941" s="22"/>
      <c r="F941" s="22"/>
    </row>
    <row r="942" spans="4:6" ht="17" thickBot="1" x14ac:dyDescent="0.25">
      <c r="D942" s="9"/>
      <c r="E942" s="22"/>
      <c r="F942" s="22"/>
    </row>
    <row r="943" spans="4:6" ht="17" thickBot="1" x14ac:dyDescent="0.25">
      <c r="D943" s="9"/>
      <c r="E943" s="22"/>
      <c r="F943" s="22"/>
    </row>
    <row r="944" spans="4:6" ht="17" thickBot="1" x14ac:dyDescent="0.25">
      <c r="D944" s="9"/>
      <c r="E944" s="22"/>
      <c r="F944" s="22"/>
    </row>
    <row r="945" spans="4:6" ht="17" thickBot="1" x14ac:dyDescent="0.25">
      <c r="D945" s="9"/>
      <c r="E945" s="22"/>
      <c r="F945" s="22"/>
    </row>
    <row r="946" spans="4:6" ht="17" thickBot="1" x14ac:dyDescent="0.25">
      <c r="D946" s="9"/>
      <c r="E946" s="22"/>
      <c r="F946" s="22"/>
    </row>
    <row r="947" spans="4:6" ht="17" thickBot="1" x14ac:dyDescent="0.25">
      <c r="D947" s="9"/>
      <c r="E947" s="22"/>
      <c r="F947" s="22"/>
    </row>
    <row r="948" spans="4:6" ht="17" thickBot="1" x14ac:dyDescent="0.25">
      <c r="D948" s="9"/>
      <c r="E948" s="22"/>
      <c r="F948" s="22"/>
    </row>
    <row r="949" spans="4:6" ht="17" thickBot="1" x14ac:dyDescent="0.25">
      <c r="D949" s="9"/>
      <c r="E949" s="22"/>
      <c r="F949" s="22"/>
    </row>
    <row r="950" spans="4:6" ht="17" thickBot="1" x14ac:dyDescent="0.25">
      <c r="D950" s="9"/>
      <c r="E950" s="22"/>
      <c r="F950" s="22"/>
    </row>
    <row r="951" spans="4:6" ht="17" thickBot="1" x14ac:dyDescent="0.25">
      <c r="D951" s="9"/>
      <c r="E951" s="22"/>
      <c r="F951" s="22"/>
    </row>
    <row r="952" spans="4:6" ht="17" thickBot="1" x14ac:dyDescent="0.25">
      <c r="D952" s="9"/>
      <c r="E952" s="22"/>
      <c r="F952" s="22"/>
    </row>
    <row r="953" spans="4:6" ht="17" thickBot="1" x14ac:dyDescent="0.25">
      <c r="D953" s="9"/>
      <c r="E953" s="22"/>
      <c r="F953" s="22"/>
    </row>
    <row r="954" spans="4:6" ht="17" thickBot="1" x14ac:dyDescent="0.25">
      <c r="D954" s="9"/>
      <c r="E954" s="22"/>
      <c r="F954" s="22"/>
    </row>
    <row r="955" spans="4:6" ht="17" thickBot="1" x14ac:dyDescent="0.25">
      <c r="D955" s="9"/>
      <c r="E955" s="22"/>
      <c r="F955" s="22"/>
    </row>
    <row r="956" spans="4:6" ht="17" thickBot="1" x14ac:dyDescent="0.25">
      <c r="D956" s="9"/>
      <c r="E956" s="22"/>
      <c r="F956" s="22"/>
    </row>
    <row r="957" spans="4:6" ht="17" thickBot="1" x14ac:dyDescent="0.25">
      <c r="D957" s="9"/>
      <c r="E957" s="22"/>
      <c r="F957" s="22"/>
    </row>
    <row r="958" spans="4:6" ht="17" thickBot="1" x14ac:dyDescent="0.25">
      <c r="D958" s="9"/>
      <c r="E958" s="22"/>
      <c r="F958" s="22"/>
    </row>
    <row r="959" spans="4:6" ht="17" thickBot="1" x14ac:dyDescent="0.25">
      <c r="D959" s="9"/>
      <c r="E959" s="22"/>
      <c r="F959" s="22"/>
    </row>
    <row r="960" spans="4:6" ht="17" thickBot="1" x14ac:dyDescent="0.25">
      <c r="D960" s="9"/>
      <c r="E960" s="22"/>
      <c r="F960" s="22"/>
    </row>
    <row r="961" spans="4:6" ht="17" thickBot="1" x14ac:dyDescent="0.25">
      <c r="D961" s="9"/>
      <c r="E961" s="22"/>
      <c r="F961" s="22"/>
    </row>
    <row r="962" spans="4:6" ht="17" thickBot="1" x14ac:dyDescent="0.25">
      <c r="D962" s="9"/>
      <c r="E962" s="22"/>
      <c r="F962" s="22"/>
    </row>
    <row r="963" spans="4:6" ht="17" thickBot="1" x14ac:dyDescent="0.25">
      <c r="D963" s="9"/>
      <c r="E963" s="22"/>
      <c r="F963" s="22"/>
    </row>
    <row r="964" spans="4:6" ht="17" thickBot="1" x14ac:dyDescent="0.25">
      <c r="D964" s="9"/>
      <c r="E964" s="22"/>
      <c r="F964" s="22"/>
    </row>
    <row r="965" spans="4:6" ht="17" thickBot="1" x14ac:dyDescent="0.25">
      <c r="D965" s="9"/>
      <c r="E965" s="22"/>
      <c r="F965" s="22"/>
    </row>
    <row r="966" spans="4:6" ht="17" thickBot="1" x14ac:dyDescent="0.25">
      <c r="D966" s="9"/>
      <c r="E966" s="22"/>
      <c r="F966" s="22"/>
    </row>
    <row r="967" spans="4:6" ht="17" thickBot="1" x14ac:dyDescent="0.25">
      <c r="D967" s="9"/>
      <c r="E967" s="22"/>
      <c r="F967" s="22"/>
    </row>
    <row r="968" spans="4:6" ht="17" thickBot="1" x14ac:dyDescent="0.25">
      <c r="D968" s="9"/>
      <c r="E968" s="22"/>
      <c r="F968" s="22"/>
    </row>
    <row r="969" spans="4:6" ht="17" thickBot="1" x14ac:dyDescent="0.25">
      <c r="D969" s="9"/>
      <c r="E969" s="22"/>
      <c r="F969" s="22"/>
    </row>
    <row r="970" spans="4:6" ht="17" thickBot="1" x14ac:dyDescent="0.25">
      <c r="D970" s="9"/>
      <c r="E970" s="22"/>
      <c r="F970" s="22"/>
    </row>
    <row r="971" spans="4:6" ht="17" thickBot="1" x14ac:dyDescent="0.25">
      <c r="D971" s="9"/>
      <c r="E971" s="22"/>
      <c r="F971" s="22"/>
    </row>
    <row r="972" spans="4:6" ht="17" thickBot="1" x14ac:dyDescent="0.25">
      <c r="D972" s="9"/>
      <c r="E972" s="22"/>
      <c r="F972" s="22"/>
    </row>
    <row r="973" spans="4:6" ht="17" thickBot="1" x14ac:dyDescent="0.25">
      <c r="D973" s="9"/>
      <c r="E973" s="22"/>
      <c r="F973" s="22"/>
    </row>
    <row r="974" spans="4:6" ht="17" thickBot="1" x14ac:dyDescent="0.25">
      <c r="D974" s="9"/>
      <c r="E974" s="22"/>
      <c r="F974" s="22"/>
    </row>
    <row r="975" spans="4:6" ht="17" thickBot="1" x14ac:dyDescent="0.25">
      <c r="D975" s="9"/>
      <c r="E975" s="22"/>
      <c r="F975" s="22"/>
    </row>
    <row r="976" spans="4:6" ht="17" thickBot="1" x14ac:dyDescent="0.25">
      <c r="D976" s="9"/>
      <c r="E976" s="22"/>
      <c r="F976" s="22"/>
    </row>
    <row r="977" spans="4:6" ht="17" thickBot="1" x14ac:dyDescent="0.25">
      <c r="D977" s="9"/>
      <c r="E977" s="22"/>
      <c r="F977" s="22"/>
    </row>
    <row r="978" spans="4:6" ht="17" thickBot="1" x14ac:dyDescent="0.25">
      <c r="D978" s="9"/>
      <c r="E978" s="22"/>
      <c r="F978" s="22"/>
    </row>
    <row r="979" spans="4:6" ht="17" thickBot="1" x14ac:dyDescent="0.25">
      <c r="D979" s="9"/>
      <c r="E979" s="22"/>
      <c r="F979" s="22"/>
    </row>
    <row r="980" spans="4:6" ht="17" thickBot="1" x14ac:dyDescent="0.25">
      <c r="D980" s="9"/>
      <c r="E980" s="22"/>
      <c r="F980" s="22"/>
    </row>
    <row r="981" spans="4:6" ht="17" thickBot="1" x14ac:dyDescent="0.25">
      <c r="D981" s="9"/>
      <c r="E981" s="22"/>
      <c r="F981" s="22"/>
    </row>
    <row r="982" spans="4:6" ht="17" thickBot="1" x14ac:dyDescent="0.25">
      <c r="D982" s="9"/>
      <c r="E982" s="22"/>
      <c r="F982" s="22"/>
    </row>
    <row r="983" spans="4:6" ht="17" thickBot="1" x14ac:dyDescent="0.25">
      <c r="D983" s="9"/>
      <c r="E983" s="22"/>
      <c r="F983" s="22"/>
    </row>
    <row r="984" spans="4:6" ht="17" thickBot="1" x14ac:dyDescent="0.25">
      <c r="D984" s="9"/>
      <c r="E984" s="22"/>
      <c r="F984" s="22"/>
    </row>
    <row r="985" spans="4:6" ht="17" thickBot="1" x14ac:dyDescent="0.25">
      <c r="D985" s="9"/>
      <c r="E985" s="22"/>
      <c r="F985" s="22"/>
    </row>
    <row r="986" spans="4:6" ht="17" thickBot="1" x14ac:dyDescent="0.25">
      <c r="D986" s="9"/>
      <c r="E986" s="22"/>
      <c r="F986" s="22"/>
    </row>
    <row r="987" spans="4:6" ht="17" thickBot="1" x14ac:dyDescent="0.25">
      <c r="D987" s="9"/>
      <c r="E987" s="22"/>
      <c r="F987" s="22"/>
    </row>
    <row r="988" spans="4:6" ht="17" thickBot="1" x14ac:dyDescent="0.25">
      <c r="D988" s="9"/>
      <c r="E988" s="22"/>
      <c r="F988" s="22"/>
    </row>
    <row r="989" spans="4:6" ht="17" thickBot="1" x14ac:dyDescent="0.25">
      <c r="D989" s="9"/>
      <c r="E989" s="22"/>
      <c r="F989" s="22"/>
    </row>
    <row r="990" spans="4:6" ht="17" thickBot="1" x14ac:dyDescent="0.25">
      <c r="D990" s="9"/>
      <c r="E990" s="22"/>
      <c r="F990" s="22"/>
    </row>
    <row r="991" spans="4:6" ht="17" thickBot="1" x14ac:dyDescent="0.25">
      <c r="D991" s="9"/>
      <c r="E991" s="22"/>
      <c r="F991" s="22"/>
    </row>
    <row r="992" spans="4:6" ht="17" thickBot="1" x14ac:dyDescent="0.25">
      <c r="D992" s="9"/>
      <c r="E992" s="22"/>
      <c r="F992" s="22"/>
    </row>
    <row r="993" spans="4:6" ht="17" thickBot="1" x14ac:dyDescent="0.25">
      <c r="D993" s="9"/>
      <c r="E993" s="22"/>
      <c r="F993" s="22"/>
    </row>
    <row r="994" spans="4:6" ht="17" thickBot="1" x14ac:dyDescent="0.25">
      <c r="D994" s="9"/>
      <c r="E994" s="22"/>
      <c r="F994" s="22"/>
    </row>
    <row r="995" spans="4:6" ht="17" thickBot="1" x14ac:dyDescent="0.25">
      <c r="D995" s="9"/>
      <c r="E995" s="22"/>
      <c r="F995" s="22"/>
    </row>
    <row r="996" spans="4:6" ht="17" thickBot="1" x14ac:dyDescent="0.25">
      <c r="D996" s="9"/>
      <c r="E996" s="22"/>
      <c r="F996" s="22"/>
    </row>
    <row r="997" spans="4:6" ht="17" thickBot="1" x14ac:dyDescent="0.25">
      <c r="D997" s="9"/>
      <c r="E997" s="22"/>
      <c r="F997" s="22"/>
    </row>
    <row r="998" spans="4:6" ht="17" thickBot="1" x14ac:dyDescent="0.25">
      <c r="D998" s="9"/>
      <c r="E998" s="22"/>
      <c r="F998" s="22"/>
    </row>
    <row r="999" spans="4:6" ht="17" thickBot="1" x14ac:dyDescent="0.25">
      <c r="D999" s="9"/>
      <c r="E999" s="22"/>
      <c r="F999" s="22"/>
    </row>
    <row r="1000" spans="4:6" ht="17" thickBot="1" x14ac:dyDescent="0.25">
      <c r="D1000" s="9"/>
      <c r="E1000" s="22"/>
      <c r="F1000" s="22"/>
    </row>
    <row r="1001" spans="4:6" ht="17" thickBot="1" x14ac:dyDescent="0.25">
      <c r="D1001" s="9"/>
      <c r="E1001" s="22"/>
      <c r="F1001" s="22"/>
    </row>
    <row r="1002" spans="4:6" ht="17" thickBot="1" x14ac:dyDescent="0.25">
      <c r="D1002" s="9"/>
      <c r="E1002" s="22"/>
      <c r="F1002" s="22"/>
    </row>
    <row r="1003" spans="4:6" ht="17" thickBot="1" x14ac:dyDescent="0.25">
      <c r="D1003" s="9"/>
      <c r="E1003" s="22"/>
      <c r="F1003" s="22"/>
    </row>
    <row r="1004" spans="4:6" ht="17" thickBot="1" x14ac:dyDescent="0.25">
      <c r="D1004" s="9"/>
      <c r="E1004" s="22"/>
      <c r="F1004" s="22"/>
    </row>
    <row r="1005" spans="4:6" ht="17" thickBot="1" x14ac:dyDescent="0.25">
      <c r="D1005" s="9"/>
      <c r="E1005" s="22"/>
      <c r="F1005" s="22"/>
    </row>
  </sheetData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8B632-0A6A-8D4C-95BB-22641E90D98B}">
  <dimension ref="A1:K1005"/>
  <sheetViews>
    <sheetView tabSelected="1" topLeftCell="A3" workbookViewId="0">
      <selection activeCell="K4" sqref="K4"/>
    </sheetView>
  </sheetViews>
  <sheetFormatPr baseColWidth="10" defaultColWidth="8.83203125" defaultRowHeight="15" x14ac:dyDescent="0.2"/>
  <cols>
    <col min="1" max="1" width="14.1640625" customWidth="1"/>
    <col min="2" max="2" width="12.5" customWidth="1"/>
    <col min="4" max="4" width="22.33203125" customWidth="1"/>
    <col min="5" max="5" width="13.5" customWidth="1"/>
    <col min="6" max="6" width="16.6640625" customWidth="1"/>
    <col min="7" max="7" width="0.6640625" style="7" customWidth="1"/>
    <col min="8" max="8" width="12.83203125" style="7" customWidth="1"/>
    <col min="9" max="9" width="16.83203125" customWidth="1"/>
    <col min="11" max="11" width="45.83203125" customWidth="1"/>
  </cols>
  <sheetData>
    <row r="1" spans="1:11" ht="22" thickBot="1" x14ac:dyDescent="0.25">
      <c r="A1" s="1" t="s">
        <v>0</v>
      </c>
      <c r="B1" s="9"/>
      <c r="C1" s="9"/>
      <c r="D1" s="9"/>
      <c r="E1" s="9"/>
      <c r="F1" s="9"/>
      <c r="G1" s="10"/>
      <c r="H1" s="10"/>
      <c r="I1" s="9"/>
    </row>
    <row r="2" spans="1:11" ht="20" thickBot="1" x14ac:dyDescent="0.25">
      <c r="A2" s="2" t="s">
        <v>1</v>
      </c>
      <c r="B2" s="9"/>
      <c r="C2" s="9"/>
      <c r="D2" s="9"/>
      <c r="E2" s="9"/>
      <c r="F2" s="9"/>
      <c r="G2" s="10"/>
      <c r="H2" s="10"/>
      <c r="I2" s="9"/>
    </row>
    <row r="3" spans="1:11" ht="171" thickBot="1" x14ac:dyDescent="0.25">
      <c r="A3" s="9"/>
      <c r="B3" s="9"/>
      <c r="C3" s="9"/>
      <c r="D3" s="9"/>
      <c r="E3" s="4" t="s">
        <v>2</v>
      </c>
      <c r="F3" s="4" t="s">
        <v>3</v>
      </c>
      <c r="G3" s="3" t="s">
        <v>4</v>
      </c>
      <c r="H3" s="34" t="s">
        <v>5</v>
      </c>
      <c r="I3" s="4" t="s">
        <v>6</v>
      </c>
      <c r="K3" s="36" t="s">
        <v>174</v>
      </c>
    </row>
    <row r="4" spans="1:11" ht="17" thickBot="1" x14ac:dyDescent="0.25">
      <c r="A4" s="9"/>
      <c r="B4" s="9"/>
      <c r="C4" s="9"/>
      <c r="D4" s="9"/>
      <c r="E4" s="9"/>
      <c r="F4" s="9"/>
      <c r="G4" s="10"/>
      <c r="H4" s="10"/>
      <c r="I4" s="9"/>
    </row>
    <row r="5" spans="1:11" ht="20" thickBot="1" x14ac:dyDescent="0.25">
      <c r="A5" s="2" t="s">
        <v>7</v>
      </c>
      <c r="B5" s="9"/>
      <c r="C5" s="9"/>
      <c r="D5" s="9"/>
      <c r="E5" s="9"/>
      <c r="F5" s="9"/>
      <c r="G5" s="10"/>
      <c r="H5" s="10"/>
      <c r="I5" s="9"/>
    </row>
    <row r="6" spans="1:11" ht="17" thickBot="1" x14ac:dyDescent="0.25">
      <c r="A6" s="9"/>
      <c r="B6" s="9"/>
      <c r="C6" s="9"/>
      <c r="D6" s="9"/>
      <c r="E6" s="9"/>
      <c r="F6" s="9"/>
      <c r="G6" s="10"/>
      <c r="H6" s="10"/>
      <c r="I6" s="9"/>
    </row>
    <row r="7" spans="1:11" ht="18" thickBot="1" x14ac:dyDescent="0.25">
      <c r="A7" s="4" t="s">
        <v>8</v>
      </c>
      <c r="B7" s="9"/>
      <c r="C7" s="9"/>
      <c r="D7" s="9"/>
      <c r="E7" s="9"/>
      <c r="F7" s="9"/>
      <c r="G7" s="10"/>
      <c r="H7" s="10"/>
      <c r="I7" s="9"/>
    </row>
    <row r="8" spans="1:11" ht="18" thickBot="1" x14ac:dyDescent="0.25">
      <c r="A8" s="9"/>
      <c r="B8" s="9" t="s">
        <v>9</v>
      </c>
      <c r="C8" s="9"/>
      <c r="D8" s="9"/>
      <c r="E8" s="9"/>
      <c r="F8" s="9"/>
      <c r="G8" s="10"/>
      <c r="H8" s="10"/>
      <c r="I8" s="9"/>
    </row>
    <row r="9" spans="1:11" ht="18" thickBot="1" x14ac:dyDescent="0.25">
      <c r="A9" s="9"/>
      <c r="B9" s="9"/>
      <c r="C9" s="11">
        <v>3100</v>
      </c>
      <c r="D9" s="9" t="s">
        <v>10</v>
      </c>
      <c r="E9" s="11">
        <v>850</v>
      </c>
      <c r="F9" s="11">
        <v>1959.5</v>
      </c>
      <c r="G9" s="8">
        <v>1000</v>
      </c>
      <c r="H9" s="8">
        <v>1500</v>
      </c>
      <c r="I9" s="9"/>
    </row>
    <row r="10" spans="1:11" ht="18" thickBot="1" x14ac:dyDescent="0.25">
      <c r="A10" s="9"/>
      <c r="B10" s="9"/>
      <c r="C10" s="11">
        <v>3110</v>
      </c>
      <c r="D10" s="9" t="s">
        <v>11</v>
      </c>
      <c r="E10" s="11">
        <v>500</v>
      </c>
      <c r="F10" s="11">
        <v>1108</v>
      </c>
      <c r="G10" s="8">
        <v>700</v>
      </c>
      <c r="H10" s="8">
        <v>500</v>
      </c>
      <c r="I10" s="9"/>
    </row>
    <row r="11" spans="1:11" ht="18" thickBot="1" x14ac:dyDescent="0.25">
      <c r="A11" s="9"/>
      <c r="B11" s="9"/>
      <c r="C11" s="11">
        <v>3120</v>
      </c>
      <c r="D11" s="9" t="s">
        <v>12</v>
      </c>
      <c r="E11" s="11" t="s">
        <v>13</v>
      </c>
      <c r="F11" s="11">
        <v>9637.5</v>
      </c>
      <c r="G11" s="8">
        <v>10000</v>
      </c>
      <c r="H11" s="8">
        <v>9000</v>
      </c>
      <c r="I11" s="9"/>
    </row>
    <row r="12" spans="1:11" ht="18" thickBot="1" x14ac:dyDescent="0.25">
      <c r="A12" s="9"/>
      <c r="B12" s="9"/>
      <c r="C12" s="11">
        <v>3130</v>
      </c>
      <c r="D12" s="9" t="s">
        <v>14</v>
      </c>
      <c r="E12" s="11" t="s">
        <v>15</v>
      </c>
      <c r="F12" s="11">
        <v>2254.5</v>
      </c>
      <c r="G12" s="8">
        <v>2500</v>
      </c>
      <c r="H12" s="8">
        <v>2500</v>
      </c>
      <c r="I12" s="9"/>
    </row>
    <row r="13" spans="1:11" ht="18" thickBot="1" x14ac:dyDescent="0.25">
      <c r="A13" s="9"/>
      <c r="B13" s="9"/>
      <c r="C13" s="11">
        <v>3131</v>
      </c>
      <c r="D13" s="9" t="s">
        <v>16</v>
      </c>
      <c r="E13" s="11" t="s">
        <v>17</v>
      </c>
      <c r="F13" s="11">
        <v>2196</v>
      </c>
      <c r="G13" s="8">
        <v>2500</v>
      </c>
      <c r="H13" s="8">
        <v>2000</v>
      </c>
      <c r="I13" s="9"/>
    </row>
    <row r="14" spans="1:11" ht="35" thickBot="1" x14ac:dyDescent="0.25">
      <c r="A14" s="9"/>
      <c r="B14" s="9"/>
      <c r="C14" s="11">
        <v>3139</v>
      </c>
      <c r="D14" s="9" t="s">
        <v>18</v>
      </c>
      <c r="E14" s="11">
        <v>200</v>
      </c>
      <c r="F14" s="11">
        <v>199.46</v>
      </c>
      <c r="G14" s="8">
        <v>1200</v>
      </c>
      <c r="H14" s="8">
        <v>500</v>
      </c>
      <c r="I14" s="9"/>
    </row>
    <row r="15" spans="1:11" ht="35" thickBot="1" x14ac:dyDescent="0.25">
      <c r="A15" s="9"/>
      <c r="B15" s="9"/>
      <c r="C15" s="11">
        <v>4099</v>
      </c>
      <c r="D15" s="9" t="s">
        <v>19</v>
      </c>
      <c r="E15" s="13">
        <v>-600</v>
      </c>
      <c r="F15" s="13">
        <v>-321</v>
      </c>
      <c r="G15" s="12">
        <v>1300</v>
      </c>
      <c r="H15" s="12">
        <v>-500</v>
      </c>
      <c r="I15" s="9"/>
    </row>
    <row r="16" spans="1:11" ht="18" thickBot="1" x14ac:dyDescent="0.25">
      <c r="A16" s="9"/>
      <c r="B16" s="9"/>
      <c r="C16" s="9"/>
      <c r="D16" s="9"/>
      <c r="E16" s="11" t="s">
        <v>20</v>
      </c>
      <c r="F16" s="8">
        <f>SUM(F9:F15)</f>
        <v>17033.96</v>
      </c>
      <c r="G16" s="8">
        <f>SUM(G9:G15)</f>
        <v>19200</v>
      </c>
      <c r="H16" s="8">
        <f>SUM(H9:H15)</f>
        <v>15500</v>
      </c>
      <c r="I16" s="9"/>
    </row>
    <row r="17" spans="1:9" ht="17" thickBot="1" x14ac:dyDescent="0.25">
      <c r="A17" s="9"/>
      <c r="B17" s="14" t="s">
        <v>21</v>
      </c>
      <c r="C17" s="9"/>
      <c r="D17" s="9"/>
      <c r="E17" s="9"/>
      <c r="F17" s="9"/>
      <c r="G17" s="10"/>
      <c r="H17" s="10"/>
      <c r="I17" s="9"/>
    </row>
    <row r="18" spans="1:9" ht="18" thickBot="1" x14ac:dyDescent="0.25">
      <c r="A18" s="9"/>
      <c r="B18" s="9"/>
      <c r="C18" s="11">
        <v>4100</v>
      </c>
      <c r="D18" s="9" t="s">
        <v>22</v>
      </c>
      <c r="E18" s="11">
        <v>-700</v>
      </c>
      <c r="F18" s="11">
        <v>-1811.88</v>
      </c>
      <c r="G18" s="8">
        <v>-1200</v>
      </c>
      <c r="H18" s="8">
        <v>-1200</v>
      </c>
      <c r="I18" s="9"/>
    </row>
    <row r="19" spans="1:9" ht="18" thickBot="1" x14ac:dyDescent="0.25">
      <c r="A19" s="9"/>
      <c r="B19" s="9"/>
      <c r="C19" s="11">
        <v>4110</v>
      </c>
      <c r="D19" s="9" t="s">
        <v>23</v>
      </c>
      <c r="E19" s="11">
        <v>0</v>
      </c>
      <c r="G19" s="8">
        <v>-2300</v>
      </c>
      <c r="H19" s="8">
        <v>-2300</v>
      </c>
      <c r="I19" s="9"/>
    </row>
    <row r="20" spans="1:9" ht="18" thickBot="1" x14ac:dyDescent="0.25">
      <c r="A20" s="9"/>
      <c r="B20" s="9"/>
      <c r="C20" s="11">
        <v>4120</v>
      </c>
      <c r="D20" s="9" t="s">
        <v>24</v>
      </c>
      <c r="E20" s="11" t="s">
        <v>25</v>
      </c>
      <c r="F20" s="11">
        <v>-10282.9</v>
      </c>
      <c r="G20" s="8">
        <v>-10000</v>
      </c>
      <c r="H20" s="8">
        <v>-9000</v>
      </c>
      <c r="I20" s="9"/>
    </row>
    <row r="21" spans="1:9" ht="18" thickBot="1" x14ac:dyDescent="0.25">
      <c r="A21" s="9"/>
      <c r="B21" s="9"/>
      <c r="C21" s="11">
        <v>4130</v>
      </c>
      <c r="D21" s="9" t="s">
        <v>26</v>
      </c>
      <c r="E21" s="11" t="s">
        <v>27</v>
      </c>
      <c r="F21" s="11">
        <v>-2049.5100000000002</v>
      </c>
      <c r="G21" s="8">
        <v>-2500</v>
      </c>
      <c r="H21" s="8">
        <v>-2500</v>
      </c>
      <c r="I21" s="9"/>
    </row>
    <row r="22" spans="1:9" ht="18" thickBot="1" x14ac:dyDescent="0.25">
      <c r="A22" s="9"/>
      <c r="B22" s="9"/>
      <c r="C22" s="11">
        <v>4131</v>
      </c>
      <c r="D22" s="9" t="s">
        <v>28</v>
      </c>
      <c r="E22" s="11" t="s">
        <v>29</v>
      </c>
      <c r="F22" s="11">
        <v>-2230.14</v>
      </c>
      <c r="G22" s="8">
        <v>-2500</v>
      </c>
      <c r="H22" s="8">
        <v>-2000</v>
      </c>
      <c r="I22" s="9"/>
    </row>
    <row r="23" spans="1:9" ht="35" thickBot="1" x14ac:dyDescent="0.25">
      <c r="A23" s="9"/>
      <c r="B23" s="9"/>
      <c r="C23" s="11">
        <v>4150</v>
      </c>
      <c r="D23" s="9" t="s">
        <v>30</v>
      </c>
      <c r="E23" s="13">
        <v>-200</v>
      </c>
      <c r="F23" s="13">
        <v>-48</v>
      </c>
      <c r="G23" s="12">
        <v>-2200</v>
      </c>
      <c r="H23" s="12">
        <v>-500</v>
      </c>
      <c r="I23" s="9"/>
    </row>
    <row r="24" spans="1:9" ht="18" thickBot="1" x14ac:dyDescent="0.25">
      <c r="A24" s="9"/>
      <c r="B24" s="9"/>
      <c r="C24" s="9"/>
      <c r="D24" s="9"/>
      <c r="E24" s="11" t="s">
        <v>31</v>
      </c>
      <c r="F24" s="8">
        <f>SUM(F18:F23)</f>
        <v>-16422.43</v>
      </c>
      <c r="G24" s="8">
        <f>SUM(G18:G23)</f>
        <v>-20700</v>
      </c>
      <c r="H24" s="8">
        <f>SUM(H18:H23)</f>
        <v>-17500</v>
      </c>
      <c r="I24" s="9"/>
    </row>
    <row r="25" spans="1:9" ht="17" thickBot="1" x14ac:dyDescent="0.25">
      <c r="A25" s="9"/>
      <c r="B25" s="9"/>
      <c r="C25" s="9"/>
      <c r="D25" s="9"/>
      <c r="E25" s="9"/>
      <c r="F25" s="9"/>
      <c r="G25" s="10"/>
      <c r="H25" s="10"/>
      <c r="I25" s="9"/>
    </row>
    <row r="26" spans="1:9" ht="18" thickBot="1" x14ac:dyDescent="0.25">
      <c r="A26" s="9"/>
      <c r="B26" s="15" t="s">
        <v>32</v>
      </c>
      <c r="C26" s="15"/>
      <c r="D26" s="15"/>
      <c r="E26" s="13">
        <v>50</v>
      </c>
      <c r="F26" s="12">
        <f>F24+F16</f>
        <v>611.52999999999884</v>
      </c>
      <c r="G26" s="12">
        <f>G24+G16</f>
        <v>-1500</v>
      </c>
      <c r="H26" s="12">
        <f>H24+H16</f>
        <v>-2000</v>
      </c>
      <c r="I26" s="9"/>
    </row>
    <row r="27" spans="1:9" ht="17" thickBot="1" x14ac:dyDescent="0.25">
      <c r="A27" s="9"/>
      <c r="B27" s="9"/>
      <c r="C27" s="9"/>
      <c r="D27" s="9"/>
      <c r="E27" s="9"/>
      <c r="F27" s="9"/>
      <c r="G27" s="10"/>
      <c r="H27" s="10"/>
      <c r="I27" s="9"/>
    </row>
    <row r="28" spans="1:9" ht="17" thickBot="1" x14ac:dyDescent="0.25">
      <c r="A28" s="5" t="s">
        <v>33</v>
      </c>
      <c r="B28" s="9"/>
      <c r="C28" s="9"/>
      <c r="D28" s="9"/>
      <c r="E28" s="9"/>
      <c r="F28" s="9"/>
      <c r="G28" s="10"/>
      <c r="H28" s="10"/>
      <c r="I28" s="9"/>
    </row>
    <row r="29" spans="1:9" ht="18" thickBot="1" x14ac:dyDescent="0.25">
      <c r="A29" s="9"/>
      <c r="B29" s="9" t="s">
        <v>9</v>
      </c>
      <c r="C29" s="9"/>
      <c r="D29" s="9"/>
      <c r="E29" s="9"/>
      <c r="F29" s="9"/>
      <c r="G29" s="10"/>
      <c r="H29" s="10"/>
      <c r="I29" s="9"/>
    </row>
    <row r="30" spans="1:9" ht="18" thickBot="1" x14ac:dyDescent="0.25">
      <c r="A30" s="9"/>
      <c r="B30" s="9"/>
      <c r="C30" s="11">
        <v>3200</v>
      </c>
      <c r="D30" s="9" t="s">
        <v>34</v>
      </c>
      <c r="E30" s="11">
        <v>5</v>
      </c>
      <c r="F30" s="11"/>
      <c r="G30" s="8">
        <v>5</v>
      </c>
      <c r="H30" s="8">
        <v>5</v>
      </c>
      <c r="I30" s="9"/>
    </row>
    <row r="31" spans="1:9" ht="18" thickBot="1" x14ac:dyDescent="0.25">
      <c r="A31" s="9"/>
      <c r="B31" s="9"/>
      <c r="C31" s="11">
        <v>3210</v>
      </c>
      <c r="D31" s="9" t="s">
        <v>35</v>
      </c>
      <c r="E31" s="11">
        <v>700</v>
      </c>
      <c r="F31" s="11">
        <v>1840.36</v>
      </c>
      <c r="G31" s="8">
        <v>2000</v>
      </c>
      <c r="H31" s="8">
        <v>1000</v>
      </c>
      <c r="I31" s="9"/>
    </row>
    <row r="32" spans="1:9" ht="18.75" customHeight="1" thickBot="1" x14ac:dyDescent="0.25">
      <c r="A32" s="9"/>
      <c r="B32" s="9"/>
      <c r="C32" s="11">
        <v>3221</v>
      </c>
      <c r="D32" s="9" t="s">
        <v>36</v>
      </c>
      <c r="E32" s="11">
        <v>200</v>
      </c>
      <c r="F32" s="11">
        <v>400</v>
      </c>
      <c r="G32" s="8">
        <v>600</v>
      </c>
      <c r="H32" s="8">
        <v>300</v>
      </c>
      <c r="I32" s="9" t="s">
        <v>37</v>
      </c>
    </row>
    <row r="33" spans="1:9" ht="18" thickBot="1" x14ac:dyDescent="0.25">
      <c r="A33" s="9"/>
      <c r="B33" s="9"/>
      <c r="C33" s="11">
        <v>3230</v>
      </c>
      <c r="D33" s="9" t="s">
        <v>38</v>
      </c>
      <c r="E33" s="11" t="s">
        <v>39</v>
      </c>
      <c r="F33" s="11">
        <v>7910.83</v>
      </c>
      <c r="G33" s="8">
        <v>8300</v>
      </c>
      <c r="H33" s="8">
        <v>6500</v>
      </c>
      <c r="I33" s="9"/>
    </row>
    <row r="34" spans="1:9" ht="35" thickBot="1" x14ac:dyDescent="0.25">
      <c r="A34" s="9"/>
      <c r="B34" s="9"/>
      <c r="C34" s="11">
        <v>3240</v>
      </c>
      <c r="D34" s="9" t="s">
        <v>40</v>
      </c>
      <c r="E34" s="11" t="s">
        <v>41</v>
      </c>
      <c r="F34" s="11">
        <v>3599.2</v>
      </c>
      <c r="G34" s="8">
        <v>7000</v>
      </c>
      <c r="H34" s="8">
        <v>2500</v>
      </c>
      <c r="I34" s="9"/>
    </row>
    <row r="35" spans="1:9" ht="18" thickBot="1" x14ac:dyDescent="0.25">
      <c r="A35" s="9"/>
      <c r="B35" s="9"/>
      <c r="C35" s="11">
        <v>3241</v>
      </c>
      <c r="D35" s="9" t="s">
        <v>42</v>
      </c>
      <c r="E35" s="11">
        <v>0</v>
      </c>
      <c r="F35" s="11"/>
      <c r="G35" s="8">
        <v>4500</v>
      </c>
      <c r="H35" s="8">
        <v>0</v>
      </c>
      <c r="I35" s="9"/>
    </row>
    <row r="36" spans="1:9" ht="35" thickBot="1" x14ac:dyDescent="0.25">
      <c r="A36" s="9"/>
      <c r="B36" s="9"/>
      <c r="C36" s="11">
        <v>3260</v>
      </c>
      <c r="D36" s="9" t="s">
        <v>43</v>
      </c>
      <c r="E36" s="13">
        <v>50</v>
      </c>
      <c r="F36" s="13">
        <v>589.41999999999996</v>
      </c>
      <c r="G36" s="12">
        <v>700</v>
      </c>
      <c r="H36" s="12">
        <v>850</v>
      </c>
      <c r="I36" s="9" t="s">
        <v>44</v>
      </c>
    </row>
    <row r="37" spans="1:9" ht="18" thickBot="1" x14ac:dyDescent="0.25">
      <c r="A37" s="9"/>
      <c r="B37" s="9"/>
      <c r="C37" s="9"/>
      <c r="D37" s="9"/>
      <c r="E37" s="11" t="s">
        <v>45</v>
      </c>
      <c r="F37" s="8">
        <f>SUM(F30:F36)</f>
        <v>14339.81</v>
      </c>
      <c r="G37" s="8">
        <f>SUM(G30:G36)</f>
        <v>23105</v>
      </c>
      <c r="H37" s="8">
        <f>SUM(H30:H36)</f>
        <v>11155</v>
      </c>
      <c r="I37" s="9"/>
    </row>
    <row r="38" spans="1:9" ht="17" thickBot="1" x14ac:dyDescent="0.25">
      <c r="A38" s="9"/>
      <c r="B38" s="14" t="s">
        <v>21</v>
      </c>
      <c r="C38" s="9"/>
      <c r="D38" s="9"/>
      <c r="E38" s="9"/>
      <c r="F38" s="9"/>
      <c r="G38" s="10"/>
      <c r="H38" s="10"/>
      <c r="I38" s="9"/>
    </row>
    <row r="39" spans="1:9" ht="18" thickBot="1" x14ac:dyDescent="0.25">
      <c r="A39" s="9"/>
      <c r="B39" s="9"/>
      <c r="C39" s="11">
        <v>4200</v>
      </c>
      <c r="D39" s="9" t="s">
        <v>46</v>
      </c>
      <c r="E39" s="11">
        <v>-25</v>
      </c>
      <c r="F39" s="11" t="s">
        <v>47</v>
      </c>
      <c r="G39" s="8">
        <v>-20</v>
      </c>
      <c r="H39" s="8">
        <v>-20</v>
      </c>
      <c r="I39" s="9"/>
    </row>
    <row r="40" spans="1:9" ht="18" thickBot="1" x14ac:dyDescent="0.25">
      <c r="A40" s="9"/>
      <c r="B40" s="9"/>
      <c r="C40" s="11">
        <v>4210</v>
      </c>
      <c r="D40" s="9" t="s">
        <v>48</v>
      </c>
      <c r="E40" s="11">
        <v>-200</v>
      </c>
      <c r="F40" s="11">
        <v>-136.80000000000001</v>
      </c>
      <c r="G40" s="8">
        <v>-300</v>
      </c>
      <c r="H40" s="8">
        <v>-300</v>
      </c>
      <c r="I40" s="9"/>
    </row>
    <row r="41" spans="1:9" ht="52" thickBot="1" x14ac:dyDescent="0.25">
      <c r="A41" s="9"/>
      <c r="B41" s="9"/>
      <c r="C41" s="11">
        <v>4221</v>
      </c>
      <c r="D41" s="9" t="s">
        <v>49</v>
      </c>
      <c r="E41" s="11">
        <v>-300</v>
      </c>
      <c r="F41" s="11">
        <v>-1047.5</v>
      </c>
      <c r="G41" s="8">
        <v>-700</v>
      </c>
      <c r="H41" s="8">
        <v>-2000</v>
      </c>
      <c r="I41" s="35" t="s">
        <v>168</v>
      </c>
    </row>
    <row r="42" spans="1:9" ht="35" thickBot="1" x14ac:dyDescent="0.25">
      <c r="A42" s="9"/>
      <c r="B42" s="9"/>
      <c r="C42" s="11">
        <v>4230</v>
      </c>
      <c r="D42" s="9" t="s">
        <v>50</v>
      </c>
      <c r="E42" s="11" t="s">
        <v>51</v>
      </c>
      <c r="F42" s="11">
        <v>-8658.09</v>
      </c>
      <c r="G42" s="8">
        <v>-8500</v>
      </c>
      <c r="H42" s="8">
        <v>-8300</v>
      </c>
      <c r="I42" s="35" t="s">
        <v>169</v>
      </c>
    </row>
    <row r="43" spans="1:9" ht="35" thickBot="1" x14ac:dyDescent="0.25">
      <c r="A43" s="9"/>
      <c r="B43" s="9"/>
      <c r="C43" s="11">
        <v>4240</v>
      </c>
      <c r="D43" s="9" t="s">
        <v>52</v>
      </c>
      <c r="E43" s="11" t="s">
        <v>27</v>
      </c>
      <c r="F43" s="11">
        <v>-3555.55</v>
      </c>
      <c r="G43" s="8">
        <v>-8500</v>
      </c>
      <c r="H43" s="8">
        <v>-3000</v>
      </c>
      <c r="I43" s="9"/>
    </row>
    <row r="44" spans="1:9" ht="18" thickBot="1" x14ac:dyDescent="0.25">
      <c r="A44" s="9"/>
      <c r="B44" s="9"/>
      <c r="C44" s="11">
        <v>4241</v>
      </c>
      <c r="D44" s="9" t="s">
        <v>53</v>
      </c>
      <c r="E44" s="11">
        <v>0</v>
      </c>
      <c r="F44" s="11"/>
      <c r="G44" s="8">
        <v>-4000</v>
      </c>
      <c r="H44" s="8">
        <v>0</v>
      </c>
      <c r="I44" s="9"/>
    </row>
    <row r="45" spans="1:9" ht="35" thickBot="1" x14ac:dyDescent="0.25">
      <c r="A45" s="9"/>
      <c r="B45" s="9"/>
      <c r="C45" s="11">
        <v>4260</v>
      </c>
      <c r="D45" s="9" t="s">
        <v>54</v>
      </c>
      <c r="E45" s="13">
        <v>-50</v>
      </c>
      <c r="F45" s="13">
        <v>-817.45</v>
      </c>
      <c r="G45" s="12">
        <v>-700</v>
      </c>
      <c r="H45" s="12">
        <v>-850</v>
      </c>
      <c r="I45" s="9" t="s">
        <v>44</v>
      </c>
    </row>
    <row r="46" spans="1:9" ht="18" thickBot="1" x14ac:dyDescent="0.25">
      <c r="A46" s="9"/>
      <c r="B46" s="9"/>
      <c r="C46" s="9"/>
      <c r="D46" s="9"/>
      <c r="E46" s="11" t="s">
        <v>55</v>
      </c>
      <c r="F46" s="8">
        <f>SUM(F39:F45)</f>
        <v>-14215.39</v>
      </c>
      <c r="G46" s="8">
        <f>SUM(G39:G45)</f>
        <v>-22720</v>
      </c>
      <c r="H46" s="8">
        <f>SUM(H39:H45)</f>
        <v>-14470</v>
      </c>
      <c r="I46" s="9"/>
    </row>
    <row r="47" spans="1:9" ht="17" thickBot="1" x14ac:dyDescent="0.25">
      <c r="A47" s="9"/>
      <c r="B47" s="9"/>
      <c r="C47" s="9"/>
      <c r="D47" s="9"/>
      <c r="E47" s="9"/>
      <c r="F47" s="9"/>
      <c r="G47" s="10"/>
      <c r="H47" s="10"/>
      <c r="I47" s="9"/>
    </row>
    <row r="48" spans="1:9" ht="18" thickBot="1" x14ac:dyDescent="0.25">
      <c r="A48" s="9"/>
      <c r="B48" s="15" t="s">
        <v>32</v>
      </c>
      <c r="C48" s="15"/>
      <c r="D48" s="15"/>
      <c r="E48" s="13" t="s">
        <v>56</v>
      </c>
      <c r="F48" s="12">
        <f>F46+F37</f>
        <v>124.42000000000007</v>
      </c>
      <c r="G48" s="12">
        <f>G46+G37</f>
        <v>385</v>
      </c>
      <c r="H48" s="12">
        <f>H46+H37</f>
        <v>-3315</v>
      </c>
      <c r="I48" s="9"/>
    </row>
    <row r="49" spans="1:9" ht="17" thickBot="1" x14ac:dyDescent="0.25">
      <c r="A49" s="9"/>
      <c r="B49" s="9"/>
      <c r="C49" s="9"/>
      <c r="D49" s="9"/>
      <c r="E49" s="9"/>
      <c r="F49" s="9"/>
      <c r="G49" s="10"/>
      <c r="H49"/>
      <c r="I49" s="9"/>
    </row>
    <row r="50" spans="1:9" ht="17" thickBot="1" x14ac:dyDescent="0.25">
      <c r="A50" s="5" t="s">
        <v>57</v>
      </c>
      <c r="B50" s="9"/>
      <c r="C50" s="9"/>
      <c r="D50" s="9"/>
      <c r="E50" s="9"/>
      <c r="F50" s="9"/>
      <c r="G50" s="10"/>
      <c r="H50" s="10"/>
      <c r="I50" s="9"/>
    </row>
    <row r="51" spans="1:9" ht="17" thickBot="1" x14ac:dyDescent="0.25">
      <c r="A51" s="9"/>
      <c r="B51" s="14" t="s">
        <v>21</v>
      </c>
      <c r="C51" s="9"/>
      <c r="D51" s="9"/>
      <c r="E51" s="9"/>
      <c r="F51" s="9"/>
      <c r="G51" s="10"/>
      <c r="H51" s="10"/>
      <c r="I51" s="9"/>
    </row>
    <row r="52" spans="1:9" ht="18" thickBot="1" x14ac:dyDescent="0.25">
      <c r="A52" s="9"/>
      <c r="B52" s="9"/>
      <c r="C52" s="11">
        <v>4000</v>
      </c>
      <c r="D52" s="9" t="s">
        <v>57</v>
      </c>
      <c r="E52" s="13">
        <v>0</v>
      </c>
      <c r="F52" s="13">
        <v>0</v>
      </c>
      <c r="G52" s="12">
        <v>0</v>
      </c>
      <c r="H52" s="12">
        <v>0</v>
      </c>
      <c r="I52" s="9"/>
    </row>
    <row r="53" spans="1:9" ht="17" thickBot="1" x14ac:dyDescent="0.25">
      <c r="A53" s="9"/>
      <c r="B53" s="9"/>
      <c r="C53" s="9"/>
      <c r="D53" s="9"/>
      <c r="E53" s="11">
        <v>0</v>
      </c>
      <c r="F53" s="11">
        <v>0</v>
      </c>
      <c r="G53" s="30">
        <v>0</v>
      </c>
      <c r="H53" s="33">
        <v>0</v>
      </c>
      <c r="I53" s="31"/>
    </row>
    <row r="54" spans="1:9" ht="17" thickBot="1" x14ac:dyDescent="0.25">
      <c r="A54" s="9"/>
      <c r="B54" s="9"/>
      <c r="C54" s="9"/>
      <c r="D54" s="9"/>
      <c r="E54" s="9"/>
      <c r="F54" s="9"/>
      <c r="G54" s="10"/>
      <c r="H54" s="32"/>
      <c r="I54" s="9"/>
    </row>
    <row r="55" spans="1:9" ht="18" thickBot="1" x14ac:dyDescent="0.25">
      <c r="A55" s="9"/>
      <c r="B55" s="15" t="s">
        <v>32</v>
      </c>
      <c r="C55" s="15"/>
      <c r="D55" s="15"/>
      <c r="E55" s="13">
        <v>0</v>
      </c>
      <c r="F55" s="12">
        <v>0</v>
      </c>
      <c r="G55" s="12">
        <v>0</v>
      </c>
      <c r="H55" s="12">
        <v>0</v>
      </c>
      <c r="I55" s="9"/>
    </row>
    <row r="56" spans="1:9" ht="17" thickBot="1" x14ac:dyDescent="0.25">
      <c r="A56" s="9"/>
      <c r="B56" s="9"/>
      <c r="C56" s="9"/>
      <c r="D56" s="9"/>
      <c r="E56" s="9"/>
      <c r="F56" s="9"/>
      <c r="G56" s="10"/>
      <c r="H56" s="10"/>
      <c r="I56" s="9"/>
    </row>
    <row r="57" spans="1:9" ht="17" thickBot="1" x14ac:dyDescent="0.25">
      <c r="A57" s="9"/>
      <c r="B57" s="9"/>
      <c r="C57" s="9"/>
      <c r="D57" s="9"/>
      <c r="E57" s="9"/>
      <c r="F57" s="9"/>
      <c r="G57" s="10"/>
      <c r="H57" s="10"/>
      <c r="I57" s="9"/>
    </row>
    <row r="58" spans="1:9" ht="17" thickBot="1" x14ac:dyDescent="0.25">
      <c r="A58" s="5" t="s">
        <v>58</v>
      </c>
      <c r="B58" s="9"/>
      <c r="C58" s="9"/>
      <c r="D58" s="9"/>
      <c r="E58" s="9"/>
      <c r="F58" s="9"/>
      <c r="G58" s="10"/>
      <c r="H58" s="10"/>
      <c r="I58" s="9"/>
    </row>
    <row r="59" spans="1:9" ht="17" thickBot="1" x14ac:dyDescent="0.25">
      <c r="A59" s="9"/>
      <c r="B59" s="14" t="s">
        <v>21</v>
      </c>
      <c r="C59" s="9"/>
      <c r="D59" s="9"/>
      <c r="E59" s="9"/>
      <c r="F59" s="9"/>
      <c r="G59" s="10"/>
      <c r="H59" s="10"/>
      <c r="I59" s="9"/>
    </row>
    <row r="60" spans="1:9" ht="35" thickBot="1" x14ac:dyDescent="0.25">
      <c r="A60" s="9"/>
      <c r="B60" s="9"/>
      <c r="C60" s="11">
        <v>4500</v>
      </c>
      <c r="D60" s="9" t="s">
        <v>59</v>
      </c>
      <c r="E60" s="11" t="s">
        <v>60</v>
      </c>
      <c r="F60" s="11">
        <v>-23.8</v>
      </c>
      <c r="G60" s="8">
        <v>-500</v>
      </c>
      <c r="H60" s="8">
        <v>-500</v>
      </c>
      <c r="I60" s="9"/>
    </row>
    <row r="61" spans="1:9" ht="18" thickBot="1" x14ac:dyDescent="0.25">
      <c r="A61" s="9"/>
      <c r="B61" s="9"/>
      <c r="C61" s="11">
        <v>4510</v>
      </c>
      <c r="D61" s="9" t="s">
        <v>61</v>
      </c>
      <c r="E61" s="11">
        <v>-400</v>
      </c>
      <c r="F61" s="11"/>
      <c r="G61" s="8">
        <v>0</v>
      </c>
      <c r="H61" s="8">
        <v>0</v>
      </c>
      <c r="I61" s="9"/>
    </row>
    <row r="62" spans="1:9" ht="18" thickBot="1" x14ac:dyDescent="0.25">
      <c r="A62" s="9"/>
      <c r="B62" s="9"/>
      <c r="C62" s="11">
        <v>4520</v>
      </c>
      <c r="D62" s="9" t="s">
        <v>62</v>
      </c>
      <c r="E62" s="11">
        <v>-30</v>
      </c>
      <c r="F62" s="11"/>
      <c r="G62" s="8">
        <v>-30</v>
      </c>
      <c r="H62" s="8">
        <v>0</v>
      </c>
      <c r="I62" s="9"/>
    </row>
    <row r="63" spans="1:9" ht="18" thickBot="1" x14ac:dyDescent="0.25">
      <c r="A63" s="9"/>
      <c r="B63" s="9"/>
      <c r="C63" s="11">
        <v>4530</v>
      </c>
      <c r="D63" s="9" t="s">
        <v>63</v>
      </c>
      <c r="E63" s="11">
        <v>-50</v>
      </c>
      <c r="F63" s="11">
        <v>-77.349999999999994</v>
      </c>
      <c r="G63" s="8">
        <v>-50</v>
      </c>
      <c r="H63" s="8">
        <v>-50</v>
      </c>
      <c r="I63" s="9"/>
    </row>
    <row r="64" spans="1:9" ht="18" thickBot="1" x14ac:dyDescent="0.25">
      <c r="A64" s="9"/>
      <c r="B64" s="9"/>
      <c r="C64" s="11">
        <v>4540</v>
      </c>
      <c r="D64" s="9" t="s">
        <v>64</v>
      </c>
      <c r="E64" s="11">
        <v>-100</v>
      </c>
      <c r="F64" s="11">
        <v>-125.58</v>
      </c>
      <c r="G64" s="8">
        <v>-120</v>
      </c>
      <c r="H64" s="8">
        <v>-125</v>
      </c>
      <c r="I64" s="9" t="s">
        <v>65</v>
      </c>
    </row>
    <row r="65" spans="1:9" ht="18" thickBot="1" x14ac:dyDescent="0.25">
      <c r="A65" s="9"/>
      <c r="B65" s="9"/>
      <c r="C65" s="11">
        <v>4541</v>
      </c>
      <c r="D65" s="9" t="s">
        <v>66</v>
      </c>
      <c r="E65" s="11">
        <v>-200</v>
      </c>
      <c r="F65" s="11">
        <v>-359.13</v>
      </c>
      <c r="G65" s="8">
        <v>-200</v>
      </c>
      <c r="H65" s="8">
        <v>-250</v>
      </c>
      <c r="I65" s="9"/>
    </row>
    <row r="66" spans="1:9" ht="18" thickBot="1" x14ac:dyDescent="0.25">
      <c r="A66" s="9"/>
      <c r="B66" s="9"/>
      <c r="C66" s="11">
        <v>4550</v>
      </c>
      <c r="D66" s="9" t="s">
        <v>67</v>
      </c>
      <c r="E66" s="11">
        <v>-110</v>
      </c>
      <c r="F66" s="11">
        <v>-110.7</v>
      </c>
      <c r="G66" s="8">
        <v>-110</v>
      </c>
      <c r="H66" s="8">
        <v>-125</v>
      </c>
      <c r="I66" s="9"/>
    </row>
    <row r="67" spans="1:9" ht="18" thickBot="1" x14ac:dyDescent="0.25">
      <c r="A67" s="9"/>
      <c r="B67" s="9"/>
      <c r="C67" s="11">
        <v>4560</v>
      </c>
      <c r="D67" s="9" t="s">
        <v>68</v>
      </c>
      <c r="E67" s="11">
        <v>-500</v>
      </c>
      <c r="F67" s="11">
        <v>-165.81</v>
      </c>
      <c r="G67" s="8">
        <v>-200</v>
      </c>
      <c r="H67" s="8">
        <v>-200</v>
      </c>
      <c r="I67" s="9"/>
    </row>
    <row r="68" spans="1:9" ht="35" thickBot="1" x14ac:dyDescent="0.25">
      <c r="A68" s="9"/>
      <c r="B68" s="9"/>
      <c r="C68" s="11">
        <v>4570</v>
      </c>
      <c r="D68" s="9" t="s">
        <v>69</v>
      </c>
      <c r="E68" s="11">
        <v>-100</v>
      </c>
      <c r="F68" s="11">
        <v>-100</v>
      </c>
      <c r="G68" s="8">
        <v>-100</v>
      </c>
      <c r="H68" s="8">
        <v>-100</v>
      </c>
      <c r="I68" s="9"/>
    </row>
    <row r="69" spans="1:9" ht="52" thickBot="1" x14ac:dyDescent="0.25">
      <c r="A69" s="9"/>
      <c r="B69" s="9"/>
      <c r="C69" s="11">
        <v>4580</v>
      </c>
      <c r="D69" s="9" t="s">
        <v>70</v>
      </c>
      <c r="E69" s="13" t="s">
        <v>27</v>
      </c>
      <c r="F69" s="13">
        <v>-540.16999999999996</v>
      </c>
      <c r="G69" s="12">
        <v>-500</v>
      </c>
      <c r="H69" s="12">
        <v>-600</v>
      </c>
      <c r="I69" s="35" t="s">
        <v>167</v>
      </c>
    </row>
    <row r="70" spans="1:9" ht="18" thickBot="1" x14ac:dyDescent="0.25">
      <c r="A70" s="9"/>
      <c r="B70" s="9"/>
      <c r="C70" s="9"/>
      <c r="D70" s="9"/>
      <c r="E70" s="11" t="s">
        <v>71</v>
      </c>
      <c r="F70" s="8">
        <f>SUM(F60:F69)</f>
        <v>-1502.54</v>
      </c>
      <c r="G70" s="8">
        <f>SUM(G60:G69)</f>
        <v>-1810</v>
      </c>
      <c r="H70" s="8">
        <f>SUM(H60:H69)</f>
        <v>-1950</v>
      </c>
      <c r="I70" s="9"/>
    </row>
    <row r="71" spans="1:9" ht="17" thickBot="1" x14ac:dyDescent="0.25">
      <c r="A71" s="9"/>
      <c r="B71" s="9"/>
      <c r="C71" s="9"/>
      <c r="D71" s="9"/>
      <c r="E71" s="9"/>
      <c r="F71" s="9"/>
      <c r="G71" s="10"/>
      <c r="H71" s="10"/>
      <c r="I71" s="9"/>
    </row>
    <row r="72" spans="1:9" ht="18" thickBot="1" x14ac:dyDescent="0.25">
      <c r="A72" s="9"/>
      <c r="B72" s="15" t="s">
        <v>32</v>
      </c>
      <c r="C72" s="15"/>
      <c r="D72" s="15"/>
      <c r="E72" s="13" t="s">
        <v>71</v>
      </c>
      <c r="F72" s="12">
        <v>-1810</v>
      </c>
      <c r="G72" s="12">
        <v>-1810</v>
      </c>
      <c r="H72" s="12">
        <f>H70</f>
        <v>-1950</v>
      </c>
      <c r="I72" s="9"/>
    </row>
    <row r="73" spans="1:9" ht="17" thickBot="1" x14ac:dyDescent="0.25">
      <c r="A73" s="9"/>
      <c r="B73" s="9"/>
      <c r="C73" s="9"/>
      <c r="D73" s="9"/>
      <c r="E73" s="9"/>
      <c r="F73" s="9"/>
      <c r="G73" s="10"/>
      <c r="H73" s="10"/>
      <c r="I73" s="9"/>
    </row>
    <row r="74" spans="1:9" ht="17" thickBot="1" x14ac:dyDescent="0.25">
      <c r="A74" s="5" t="s">
        <v>72</v>
      </c>
      <c r="B74" s="9"/>
      <c r="C74" s="9"/>
      <c r="D74" s="9"/>
      <c r="E74" s="9"/>
      <c r="F74" s="9"/>
      <c r="G74" s="10"/>
      <c r="H74" s="10"/>
      <c r="I74" s="9"/>
    </row>
    <row r="75" spans="1:9" ht="17" thickBot="1" x14ac:dyDescent="0.25">
      <c r="A75" s="9"/>
      <c r="B75" s="14" t="s">
        <v>21</v>
      </c>
      <c r="C75" s="9"/>
      <c r="D75" s="9"/>
      <c r="E75" s="9"/>
      <c r="F75" s="9"/>
      <c r="G75" s="10"/>
      <c r="H75" s="10"/>
      <c r="I75" s="9"/>
    </row>
    <row r="76" spans="1:9" ht="18" thickBot="1" x14ac:dyDescent="0.25">
      <c r="A76" s="9"/>
      <c r="B76" s="9"/>
      <c r="C76" s="11">
        <v>4300</v>
      </c>
      <c r="D76" s="9" t="s">
        <v>73</v>
      </c>
      <c r="E76" s="11">
        <v>-2000</v>
      </c>
      <c r="F76" s="11">
        <v>-2093.39</v>
      </c>
      <c r="G76" s="8">
        <v>-2500</v>
      </c>
      <c r="H76" s="8">
        <v>-2250</v>
      </c>
      <c r="I76" s="9"/>
    </row>
    <row r="77" spans="1:9" ht="16.5" customHeight="1" thickBot="1" x14ac:dyDescent="0.25">
      <c r="A77" s="9"/>
      <c r="B77" s="9"/>
      <c r="C77" s="11">
        <v>4310</v>
      </c>
      <c r="D77" s="9" t="s">
        <v>74</v>
      </c>
      <c r="E77" s="11">
        <v>-500</v>
      </c>
      <c r="F77" s="11">
        <v>-83.88</v>
      </c>
      <c r="G77" s="8">
        <v>-500</v>
      </c>
      <c r="H77" s="8">
        <v>-500</v>
      </c>
      <c r="I77" s="9"/>
    </row>
    <row r="78" spans="1:9" ht="23.25" customHeight="1" thickBot="1" x14ac:dyDescent="0.25">
      <c r="A78" s="9"/>
      <c r="B78" s="9"/>
      <c r="C78" s="11">
        <v>4320</v>
      </c>
      <c r="D78" s="9" t="s">
        <v>75</v>
      </c>
      <c r="E78" s="13">
        <v>-100</v>
      </c>
      <c r="F78" s="13"/>
      <c r="G78" s="12">
        <v>-100</v>
      </c>
      <c r="H78" s="12">
        <v>-100</v>
      </c>
      <c r="I78" s="9"/>
    </row>
    <row r="79" spans="1:9" ht="23.25" customHeight="1" thickBot="1" x14ac:dyDescent="0.25">
      <c r="A79" s="9"/>
      <c r="B79" s="9"/>
      <c r="C79" s="9"/>
      <c r="D79" s="9"/>
      <c r="E79" s="11" t="s">
        <v>76</v>
      </c>
      <c r="F79" s="8">
        <f>SUM(F76:F78)</f>
        <v>-2177.27</v>
      </c>
      <c r="G79" s="8">
        <f>SUM(G76:G78)</f>
        <v>-3100</v>
      </c>
      <c r="H79" s="8">
        <f>SUM(H76:H78)</f>
        <v>-2850</v>
      </c>
      <c r="I79" s="9"/>
    </row>
    <row r="80" spans="1:9" ht="17" thickBot="1" x14ac:dyDescent="0.25">
      <c r="A80" s="9"/>
      <c r="B80" s="9"/>
      <c r="C80" s="9"/>
      <c r="D80" s="9"/>
      <c r="E80" s="9"/>
      <c r="F80" s="9"/>
      <c r="G80" s="10"/>
      <c r="H80" s="10"/>
      <c r="I80" s="9"/>
    </row>
    <row r="81" spans="1:9" ht="18" thickBot="1" x14ac:dyDescent="0.25">
      <c r="A81" s="9"/>
      <c r="B81" s="15" t="s">
        <v>32</v>
      </c>
      <c r="C81" s="15"/>
      <c r="D81" s="15"/>
      <c r="E81" s="13" t="s">
        <v>76</v>
      </c>
      <c r="F81" s="12">
        <f t="shared" ref="F81" si="0">F79</f>
        <v>-2177.27</v>
      </c>
      <c r="G81" s="12">
        <f>G79</f>
        <v>-3100</v>
      </c>
      <c r="H81" s="12">
        <f>H79</f>
        <v>-2850</v>
      </c>
      <c r="I81" s="9"/>
    </row>
    <row r="82" spans="1:9" ht="17" thickBot="1" x14ac:dyDescent="0.25">
      <c r="A82" s="9"/>
      <c r="B82" s="9"/>
      <c r="C82" s="9"/>
      <c r="D82" s="9"/>
      <c r="E82" s="9"/>
      <c r="F82" s="9"/>
      <c r="G82" s="10"/>
      <c r="H82" s="10"/>
      <c r="I82" s="9"/>
    </row>
    <row r="83" spans="1:9" ht="17" thickBot="1" x14ac:dyDescent="0.25">
      <c r="A83" s="5" t="s">
        <v>77</v>
      </c>
      <c r="B83" s="9"/>
      <c r="C83" s="9"/>
      <c r="D83" s="9"/>
      <c r="E83" s="9"/>
      <c r="F83" s="9"/>
      <c r="G83" s="10"/>
      <c r="H83" s="10"/>
      <c r="I83" s="9"/>
    </row>
    <row r="84" spans="1:9" ht="17" thickBot="1" x14ac:dyDescent="0.25">
      <c r="A84" s="9"/>
      <c r="B84" s="14" t="s">
        <v>21</v>
      </c>
      <c r="C84" s="9"/>
      <c r="D84" s="9"/>
      <c r="E84" s="9"/>
      <c r="F84" s="9"/>
      <c r="G84" s="10"/>
      <c r="H84" s="10"/>
      <c r="I84" s="9"/>
    </row>
    <row r="85" spans="1:9" ht="18" thickBot="1" x14ac:dyDescent="0.25">
      <c r="A85" s="9"/>
      <c r="B85" s="9"/>
      <c r="C85" s="11">
        <v>4400</v>
      </c>
      <c r="D85" s="9" t="s">
        <v>78</v>
      </c>
      <c r="E85" s="11">
        <v>-1000</v>
      </c>
      <c r="F85" s="11">
        <v>-251.37</v>
      </c>
      <c r="G85" s="8">
        <v>-750</v>
      </c>
      <c r="H85" s="8">
        <v>-1000</v>
      </c>
      <c r="I85" s="9"/>
    </row>
    <row r="86" spans="1:9" ht="35" thickBot="1" x14ac:dyDescent="0.25">
      <c r="A86" s="9"/>
      <c r="B86" s="9"/>
      <c r="C86" s="11">
        <v>4410</v>
      </c>
      <c r="D86" s="9" t="s">
        <v>79</v>
      </c>
      <c r="E86" s="13">
        <v>-1000</v>
      </c>
      <c r="F86" s="13">
        <v>-1128.71</v>
      </c>
      <c r="G86" s="12">
        <v>-1000</v>
      </c>
      <c r="H86" s="12">
        <v>-1000</v>
      </c>
      <c r="I86" s="9"/>
    </row>
    <row r="87" spans="1:9" ht="18" thickBot="1" x14ac:dyDescent="0.25">
      <c r="A87" s="9"/>
      <c r="B87" s="9"/>
      <c r="C87" s="9"/>
      <c r="D87" s="9"/>
      <c r="E87" s="11" t="s">
        <v>80</v>
      </c>
      <c r="F87" s="8">
        <f t="shared" ref="F87" si="1">SUM(F85:F86)</f>
        <v>-1380.08</v>
      </c>
      <c r="G87" s="8">
        <f>SUM(G85:G86)</f>
        <v>-1750</v>
      </c>
      <c r="H87" s="8">
        <f>SUM(H85:H86)</f>
        <v>-2000</v>
      </c>
      <c r="I87" s="9"/>
    </row>
    <row r="88" spans="1:9" ht="17" thickBot="1" x14ac:dyDescent="0.25">
      <c r="A88" s="9"/>
      <c r="B88" s="9"/>
      <c r="C88" s="9"/>
      <c r="D88" s="9"/>
      <c r="E88" s="9"/>
      <c r="F88" s="9"/>
      <c r="G88" s="10"/>
      <c r="H88" s="10"/>
      <c r="I88" s="9"/>
    </row>
    <row r="89" spans="1:9" ht="18" thickBot="1" x14ac:dyDescent="0.25">
      <c r="A89" s="9"/>
      <c r="B89" s="15" t="s">
        <v>32</v>
      </c>
      <c r="C89" s="15"/>
      <c r="D89" s="15"/>
      <c r="E89" s="13" t="s">
        <v>80</v>
      </c>
      <c r="F89" s="12">
        <f t="shared" ref="F89" si="2">F87</f>
        <v>-1380.08</v>
      </c>
      <c r="G89" s="12">
        <f>G87</f>
        <v>-1750</v>
      </c>
      <c r="H89" s="12">
        <f>H87</f>
        <v>-2000</v>
      </c>
      <c r="I89" s="9"/>
    </row>
    <row r="90" spans="1:9" ht="17" thickBot="1" x14ac:dyDescent="0.25">
      <c r="A90" s="9"/>
      <c r="B90" s="9"/>
      <c r="C90" s="9"/>
      <c r="D90" s="9"/>
      <c r="E90" s="9"/>
      <c r="F90" s="9"/>
      <c r="G90" s="10"/>
      <c r="H90" s="10"/>
      <c r="I90" s="9"/>
    </row>
    <row r="91" spans="1:9" ht="18" thickBot="1" x14ac:dyDescent="0.25">
      <c r="A91" s="17" t="s">
        <v>81</v>
      </c>
      <c r="B91" s="15"/>
      <c r="C91" s="15"/>
      <c r="D91" s="15"/>
      <c r="E91" s="13" t="s">
        <v>82</v>
      </c>
      <c r="F91" s="12">
        <f>F89+F81+F72+F55+F48+F26</f>
        <v>-4631.4000000000015</v>
      </c>
      <c r="G91" s="12">
        <f>G89+G81+G72+G55+G48+G26</f>
        <v>-7775</v>
      </c>
      <c r="H91" s="12">
        <f>H89+H81+H72+H55+H48+H26</f>
        <v>-12115</v>
      </c>
      <c r="I91" s="9"/>
    </row>
    <row r="92" spans="1:9" ht="17" thickBot="1" x14ac:dyDescent="0.25">
      <c r="A92" s="9"/>
      <c r="B92" s="9"/>
      <c r="C92" s="9"/>
      <c r="D92" s="9"/>
      <c r="E92" s="9"/>
      <c r="F92" s="9"/>
      <c r="G92" s="10"/>
      <c r="H92" s="10"/>
      <c r="I92" s="9"/>
    </row>
    <row r="93" spans="1:9" ht="17" thickBot="1" x14ac:dyDescent="0.25">
      <c r="A93" s="9"/>
      <c r="B93" s="9"/>
      <c r="C93" s="9"/>
      <c r="D93" s="9"/>
      <c r="E93" s="9"/>
      <c r="F93" s="9"/>
      <c r="G93" s="10"/>
      <c r="H93" s="10"/>
      <c r="I93" s="9"/>
    </row>
    <row r="94" spans="1:9" ht="20" thickBot="1" x14ac:dyDescent="0.25">
      <c r="A94" s="2" t="s">
        <v>83</v>
      </c>
      <c r="B94" s="9"/>
      <c r="C94" s="9"/>
      <c r="D94" s="9"/>
      <c r="E94" s="9"/>
      <c r="F94" s="9"/>
      <c r="G94" s="10"/>
      <c r="H94" s="10"/>
      <c r="I94" s="9"/>
    </row>
    <row r="95" spans="1:9" ht="18" thickBot="1" x14ac:dyDescent="0.25">
      <c r="A95" s="9"/>
      <c r="B95" s="9" t="s">
        <v>9</v>
      </c>
      <c r="C95" s="9"/>
      <c r="D95" s="9"/>
      <c r="E95" s="9"/>
      <c r="F95" s="9"/>
      <c r="G95" s="10"/>
      <c r="H95" s="10"/>
      <c r="I95" s="9"/>
    </row>
    <row r="96" spans="1:9" ht="18" thickBot="1" x14ac:dyDescent="0.25">
      <c r="A96" s="9"/>
      <c r="B96" s="9"/>
      <c r="C96" s="11">
        <v>5000</v>
      </c>
      <c r="D96" s="9" t="s">
        <v>84</v>
      </c>
      <c r="E96" s="11" t="s">
        <v>85</v>
      </c>
      <c r="F96" s="11">
        <v>1557.5</v>
      </c>
      <c r="G96" s="8">
        <v>1500</v>
      </c>
      <c r="H96" s="8">
        <v>1500</v>
      </c>
      <c r="I96" s="9"/>
    </row>
    <row r="97" spans="1:9" ht="18" thickBot="1" x14ac:dyDescent="0.25">
      <c r="A97" s="9"/>
      <c r="B97" s="9"/>
      <c r="C97" s="11">
        <v>5005</v>
      </c>
      <c r="D97" s="9" t="s">
        <v>86</v>
      </c>
      <c r="E97" s="11">
        <v>6000</v>
      </c>
      <c r="F97" s="11">
        <v>1100</v>
      </c>
      <c r="G97" s="8">
        <v>6000</v>
      </c>
      <c r="H97" s="8">
        <v>6000</v>
      </c>
      <c r="I97" s="9"/>
    </row>
    <row r="98" spans="1:9" ht="18" thickBot="1" x14ac:dyDescent="0.25">
      <c r="A98" s="9"/>
      <c r="B98" s="9"/>
      <c r="C98" s="11">
        <v>5010</v>
      </c>
      <c r="D98" s="9" t="s">
        <v>87</v>
      </c>
      <c r="E98" s="11">
        <v>500</v>
      </c>
      <c r="F98" s="11">
        <v>2597.3000000000002</v>
      </c>
      <c r="G98" s="8">
        <v>600</v>
      </c>
      <c r="H98" s="8">
        <v>500</v>
      </c>
      <c r="I98" s="9"/>
    </row>
    <row r="99" spans="1:9" ht="18" thickBot="1" x14ac:dyDescent="0.25">
      <c r="A99" s="9"/>
      <c r="B99" s="9"/>
      <c r="C99" s="11">
        <v>5011</v>
      </c>
      <c r="D99" s="9" t="s">
        <v>88</v>
      </c>
      <c r="E99" s="9"/>
      <c r="F99" s="9">
        <v>0.11</v>
      </c>
      <c r="G99" s="10"/>
      <c r="H99" s="10"/>
      <c r="I99" s="9"/>
    </row>
    <row r="100" spans="1:9" ht="18" thickBot="1" x14ac:dyDescent="0.25">
      <c r="A100" s="9"/>
      <c r="B100" s="9"/>
      <c r="C100" s="11">
        <v>5020</v>
      </c>
      <c r="D100" s="9" t="s">
        <v>89</v>
      </c>
      <c r="E100" s="9" t="s">
        <v>47</v>
      </c>
      <c r="F100" s="9"/>
      <c r="G100" s="10"/>
      <c r="H100" s="10"/>
      <c r="I100" s="9"/>
    </row>
    <row r="101" spans="1:9" ht="18" thickBot="1" x14ac:dyDescent="0.25">
      <c r="A101" s="9"/>
      <c r="B101" s="9"/>
      <c r="C101" s="11">
        <v>5030</v>
      </c>
      <c r="D101" s="9" t="s">
        <v>90</v>
      </c>
      <c r="E101" s="15" t="s">
        <v>47</v>
      </c>
      <c r="F101" s="15"/>
      <c r="G101" s="18"/>
      <c r="H101" s="18"/>
      <c r="I101" s="9"/>
    </row>
    <row r="102" spans="1:9" ht="18" thickBot="1" x14ac:dyDescent="0.25">
      <c r="A102" s="9"/>
      <c r="B102" s="9"/>
      <c r="C102" s="9"/>
      <c r="D102" s="9"/>
      <c r="E102" s="11" t="s">
        <v>91</v>
      </c>
      <c r="F102" s="8">
        <f t="shared" ref="F102" si="3">SUM(F96:F101)</f>
        <v>5254.91</v>
      </c>
      <c r="G102" s="8">
        <f>SUM(G96:G101)</f>
        <v>8100</v>
      </c>
      <c r="H102" s="8">
        <f>SUM(H96:H101)</f>
        <v>8000</v>
      </c>
      <c r="I102" s="9"/>
    </row>
    <row r="103" spans="1:9" ht="17" thickBot="1" x14ac:dyDescent="0.25">
      <c r="A103" s="9"/>
      <c r="B103" s="9"/>
      <c r="C103" s="9"/>
      <c r="D103" s="9"/>
      <c r="E103" s="9"/>
      <c r="F103" s="9"/>
      <c r="G103" s="10"/>
      <c r="H103" s="10"/>
      <c r="I103" s="9"/>
    </row>
    <row r="104" spans="1:9" ht="18" thickBot="1" x14ac:dyDescent="0.25">
      <c r="A104" s="9"/>
      <c r="B104" s="15" t="s">
        <v>32</v>
      </c>
      <c r="C104" s="15"/>
      <c r="D104" s="15"/>
      <c r="E104" s="13" t="s">
        <v>91</v>
      </c>
      <c r="F104" s="12">
        <f t="shared" ref="F104" si="4">F102</f>
        <v>5254.91</v>
      </c>
      <c r="G104" s="12">
        <f>G102</f>
        <v>8100</v>
      </c>
      <c r="H104" s="12">
        <f>H102</f>
        <v>8000</v>
      </c>
      <c r="I104" s="9"/>
    </row>
    <row r="105" spans="1:9" ht="17" thickBot="1" x14ac:dyDescent="0.25">
      <c r="A105" s="9"/>
      <c r="B105" s="9"/>
      <c r="C105" s="9"/>
      <c r="D105" s="9"/>
      <c r="E105" s="9"/>
      <c r="F105" s="9"/>
      <c r="G105" s="10"/>
      <c r="H105" s="10"/>
      <c r="I105" s="9"/>
    </row>
    <row r="106" spans="1:9" ht="18" thickBot="1" x14ac:dyDescent="0.25">
      <c r="A106" s="17" t="s">
        <v>81</v>
      </c>
      <c r="B106" s="15"/>
      <c r="C106" s="15"/>
      <c r="D106" s="15"/>
      <c r="E106" s="13" t="s">
        <v>92</v>
      </c>
      <c r="F106" s="12">
        <f t="shared" ref="F106" si="5">F104+F91</f>
        <v>623.5099999999984</v>
      </c>
      <c r="G106" s="12">
        <f>G104+G91</f>
        <v>325</v>
      </c>
      <c r="H106" s="12">
        <f>H104+H91</f>
        <v>-4115</v>
      </c>
      <c r="I106" s="9"/>
    </row>
    <row r="107" spans="1:9" ht="17" thickBot="1" x14ac:dyDescent="0.25">
      <c r="A107" s="9"/>
      <c r="B107" s="9"/>
      <c r="C107" s="9"/>
      <c r="D107" s="9"/>
      <c r="E107" s="9"/>
      <c r="F107" s="9"/>
      <c r="G107" s="10"/>
      <c r="H107" s="10"/>
      <c r="I107" s="9"/>
    </row>
    <row r="108" spans="1:9" ht="17" thickBot="1" x14ac:dyDescent="0.25">
      <c r="A108" s="9"/>
      <c r="B108" s="9"/>
      <c r="C108" s="9"/>
      <c r="D108" s="9"/>
      <c r="E108" s="9"/>
      <c r="F108" s="9"/>
      <c r="G108" s="10"/>
      <c r="H108" s="10"/>
      <c r="I108" s="9"/>
    </row>
    <row r="109" spans="1:9" ht="20" thickBot="1" x14ac:dyDescent="0.25">
      <c r="A109" s="2" t="s">
        <v>93</v>
      </c>
      <c r="B109" s="9"/>
      <c r="C109" s="9"/>
      <c r="D109" s="9"/>
      <c r="E109" s="9"/>
      <c r="F109" s="9"/>
      <c r="G109" s="10"/>
      <c r="H109" s="10"/>
      <c r="I109" s="9"/>
    </row>
    <row r="110" spans="1:9" ht="18" thickBot="1" x14ac:dyDescent="0.25">
      <c r="A110" s="9"/>
      <c r="B110" s="9" t="s">
        <v>9</v>
      </c>
      <c r="C110" s="9"/>
      <c r="D110" s="9"/>
      <c r="E110" s="9"/>
      <c r="F110" s="9"/>
      <c r="G110" s="10"/>
      <c r="H110" s="10"/>
      <c r="I110" s="9"/>
    </row>
    <row r="111" spans="1:9" ht="18" thickBot="1" x14ac:dyDescent="0.25">
      <c r="A111" s="9"/>
      <c r="B111" s="9"/>
      <c r="C111" s="11">
        <v>6000</v>
      </c>
      <c r="D111" s="9" t="s">
        <v>94</v>
      </c>
      <c r="E111" s="13">
        <v>650</v>
      </c>
      <c r="F111" s="13">
        <v>1165.23</v>
      </c>
      <c r="G111" s="12">
        <v>1000</v>
      </c>
      <c r="H111" s="12">
        <v>1000</v>
      </c>
      <c r="I111" s="9"/>
    </row>
    <row r="112" spans="1:9" ht="17" thickBot="1" x14ac:dyDescent="0.25">
      <c r="A112" s="9"/>
      <c r="B112" s="9"/>
      <c r="C112" s="9"/>
      <c r="D112" s="9"/>
      <c r="E112" s="11">
        <v>650</v>
      </c>
      <c r="F112" s="13">
        <v>1165.23</v>
      </c>
      <c r="G112" s="8">
        <v>1000</v>
      </c>
      <c r="H112" s="12">
        <v>1000</v>
      </c>
      <c r="I112" s="9"/>
    </row>
    <row r="113" spans="1:9" ht="17" thickBot="1" x14ac:dyDescent="0.25">
      <c r="A113" s="9"/>
      <c r="B113" s="14" t="s">
        <v>21</v>
      </c>
      <c r="C113" s="9"/>
      <c r="D113" s="9"/>
      <c r="E113" s="9"/>
      <c r="F113" s="9"/>
      <c r="G113" s="10"/>
      <c r="H113" s="10"/>
      <c r="I113" s="9"/>
    </row>
    <row r="114" spans="1:9" ht="35" thickBot="1" x14ac:dyDescent="0.25">
      <c r="A114" s="9"/>
      <c r="B114" s="9"/>
      <c r="C114" s="11">
        <v>6500</v>
      </c>
      <c r="D114" s="9" t="s">
        <v>95</v>
      </c>
      <c r="E114" s="11">
        <v>-90</v>
      </c>
      <c r="F114" s="11">
        <v>-38.520000000000003</v>
      </c>
      <c r="G114" s="8">
        <v>-50</v>
      </c>
      <c r="H114" s="8">
        <v>-50</v>
      </c>
      <c r="I114" s="9"/>
    </row>
    <row r="115" spans="1:9" ht="35" thickBot="1" x14ac:dyDescent="0.25">
      <c r="A115" s="9"/>
      <c r="B115" s="9"/>
      <c r="C115" s="11">
        <v>6510</v>
      </c>
      <c r="D115" s="9" t="s">
        <v>96</v>
      </c>
      <c r="E115" s="13">
        <v>0</v>
      </c>
      <c r="F115" s="13"/>
      <c r="G115" s="12">
        <v>0</v>
      </c>
      <c r="H115" s="12">
        <v>0</v>
      </c>
      <c r="I115" s="9"/>
    </row>
    <row r="116" spans="1:9" ht="17" thickBot="1" x14ac:dyDescent="0.25">
      <c r="A116" s="9"/>
      <c r="B116" s="9"/>
      <c r="C116" s="9"/>
      <c r="D116" s="9"/>
      <c r="E116" s="11">
        <v>-90</v>
      </c>
      <c r="F116" s="8">
        <f>SUM(F114:F115)</f>
        <v>-38.520000000000003</v>
      </c>
      <c r="G116" s="8">
        <f>SUM(G114:G115)</f>
        <v>-50</v>
      </c>
      <c r="H116" s="8">
        <f>SUM(H114:H115)</f>
        <v>-50</v>
      </c>
      <c r="I116" s="9"/>
    </row>
    <row r="117" spans="1:9" ht="17" thickBot="1" x14ac:dyDescent="0.25">
      <c r="A117" s="9"/>
      <c r="B117" s="9"/>
      <c r="C117" s="9"/>
      <c r="D117" s="9"/>
      <c r="E117" s="9"/>
      <c r="F117" s="9"/>
      <c r="G117" s="10"/>
      <c r="H117" s="10"/>
      <c r="I117" s="9"/>
    </row>
    <row r="118" spans="1:9" ht="18" thickBot="1" x14ac:dyDescent="0.25">
      <c r="A118" s="9"/>
      <c r="B118" s="4" t="s">
        <v>97</v>
      </c>
      <c r="C118" s="9"/>
      <c r="D118" s="9"/>
      <c r="E118" s="9"/>
      <c r="F118" s="9"/>
      <c r="G118" s="10"/>
      <c r="H118" s="10"/>
      <c r="I118" s="9"/>
    </row>
    <row r="119" spans="1:9" ht="18" thickBot="1" x14ac:dyDescent="0.25">
      <c r="A119" s="9"/>
      <c r="B119" s="9" t="s">
        <v>9</v>
      </c>
      <c r="C119" s="9"/>
      <c r="D119" s="9" t="s">
        <v>98</v>
      </c>
      <c r="E119" s="13">
        <v>400</v>
      </c>
      <c r="F119" s="13" t="s">
        <v>47</v>
      </c>
      <c r="G119" s="12">
        <v>450</v>
      </c>
      <c r="H119" s="12">
        <v>450</v>
      </c>
      <c r="I119" s="9"/>
    </row>
    <row r="120" spans="1:9" ht="17" thickBot="1" x14ac:dyDescent="0.25">
      <c r="A120" s="9"/>
      <c r="B120" s="9"/>
      <c r="C120" s="9"/>
      <c r="D120" s="9"/>
      <c r="E120" s="11">
        <v>400</v>
      </c>
      <c r="F120" s="11"/>
      <c r="G120" s="8">
        <v>450</v>
      </c>
      <c r="H120" s="8">
        <v>450</v>
      </c>
      <c r="I120" s="9"/>
    </row>
    <row r="121" spans="1:9" ht="17" thickBot="1" x14ac:dyDescent="0.25">
      <c r="A121" s="9"/>
      <c r="B121" s="9"/>
      <c r="C121" s="9"/>
      <c r="D121" s="9"/>
      <c r="E121" s="9"/>
      <c r="F121" s="9"/>
      <c r="G121" s="10"/>
      <c r="H121" s="10"/>
      <c r="I121" s="9"/>
    </row>
    <row r="122" spans="1:9" ht="18" thickBot="1" x14ac:dyDescent="0.25">
      <c r="A122" s="9"/>
      <c r="B122" s="9" t="s">
        <v>99</v>
      </c>
      <c r="C122" s="9"/>
      <c r="D122" s="9" t="s">
        <v>100</v>
      </c>
      <c r="E122" s="11">
        <v>-350</v>
      </c>
      <c r="F122" s="11" t="s">
        <v>47</v>
      </c>
      <c r="G122" s="8">
        <v>-400</v>
      </c>
      <c r="H122" s="8">
        <v>-400</v>
      </c>
      <c r="I122" s="9"/>
    </row>
    <row r="123" spans="1:9" ht="18" thickBot="1" x14ac:dyDescent="0.25">
      <c r="A123" s="9"/>
      <c r="B123" s="9"/>
      <c r="C123" s="9"/>
      <c r="D123" s="9" t="s">
        <v>101</v>
      </c>
      <c r="E123" s="13">
        <v>-50</v>
      </c>
      <c r="F123" s="13" t="s">
        <v>47</v>
      </c>
      <c r="G123" s="12">
        <v>-50</v>
      </c>
      <c r="H123" s="12">
        <v>-50</v>
      </c>
      <c r="I123" s="9"/>
    </row>
    <row r="124" spans="1:9" ht="18" thickBot="1" x14ac:dyDescent="0.25">
      <c r="A124" s="9"/>
      <c r="B124" s="9"/>
      <c r="C124" s="9"/>
      <c r="D124" s="9"/>
      <c r="E124" s="11">
        <v>-400</v>
      </c>
      <c r="F124" s="11" t="s">
        <v>47</v>
      </c>
      <c r="G124" s="8">
        <v>-450</v>
      </c>
      <c r="H124" s="8">
        <f>SUM(H122:H123)</f>
        <v>-450</v>
      </c>
      <c r="I124" s="9"/>
    </row>
    <row r="125" spans="1:9" ht="17" thickBot="1" x14ac:dyDescent="0.25">
      <c r="A125" s="9"/>
      <c r="B125" s="9"/>
      <c r="C125" s="9"/>
      <c r="D125" s="9"/>
      <c r="E125" s="9"/>
      <c r="F125" s="9"/>
      <c r="G125" s="10"/>
      <c r="H125" s="10"/>
      <c r="I125" s="9"/>
    </row>
    <row r="126" spans="1:9" ht="18" thickBot="1" x14ac:dyDescent="0.25">
      <c r="A126" s="9"/>
      <c r="B126" s="15" t="s">
        <v>32</v>
      </c>
      <c r="C126" s="15"/>
      <c r="D126" s="15"/>
      <c r="E126" s="13">
        <v>560</v>
      </c>
      <c r="F126" s="12">
        <f>F116+F112</f>
        <v>1126.71</v>
      </c>
      <c r="G126" s="12">
        <f>G124+G120+G116+G112</f>
        <v>950</v>
      </c>
      <c r="H126" s="12">
        <f>H124+H120+H116+H112</f>
        <v>950</v>
      </c>
      <c r="I126" s="9"/>
    </row>
    <row r="127" spans="1:9" ht="17" thickBot="1" x14ac:dyDescent="0.25">
      <c r="A127" s="9"/>
      <c r="B127" s="9"/>
      <c r="C127" s="9"/>
      <c r="D127" s="9"/>
      <c r="E127" s="9"/>
      <c r="F127" s="9"/>
      <c r="G127" s="10"/>
      <c r="H127" s="10"/>
      <c r="I127" s="9"/>
    </row>
    <row r="128" spans="1:9" ht="17" thickBot="1" x14ac:dyDescent="0.25">
      <c r="A128" s="17" t="s">
        <v>81</v>
      </c>
      <c r="B128" s="15"/>
      <c r="C128" s="15"/>
      <c r="D128" s="15"/>
      <c r="E128" s="13">
        <v>-3100</v>
      </c>
      <c r="F128" s="12">
        <f>F126+F106</f>
        <v>1750.2199999999984</v>
      </c>
      <c r="G128" s="12">
        <f t="shared" ref="G128" si="6">G126+G106</f>
        <v>1275</v>
      </c>
      <c r="H128" s="12">
        <f>H126+H106</f>
        <v>-3165</v>
      </c>
      <c r="I128" s="9"/>
    </row>
    <row r="129" spans="1:9" ht="17" thickBot="1" x14ac:dyDescent="0.25">
      <c r="A129" s="9"/>
      <c r="B129" s="9"/>
      <c r="C129" s="9"/>
      <c r="D129" s="9"/>
      <c r="E129" s="9"/>
      <c r="F129" s="9"/>
      <c r="G129" s="10"/>
      <c r="H129" s="10"/>
      <c r="I129" s="9"/>
    </row>
    <row r="130" spans="1:9" ht="17" thickBot="1" x14ac:dyDescent="0.25">
      <c r="A130" s="9"/>
      <c r="B130" s="9"/>
      <c r="C130" s="9"/>
      <c r="D130" s="9"/>
      <c r="E130" s="9"/>
      <c r="F130" s="9"/>
      <c r="G130" s="10"/>
      <c r="H130" s="10"/>
      <c r="I130" s="9"/>
    </row>
    <row r="131" spans="1:9" ht="20" thickBot="1" x14ac:dyDescent="0.25">
      <c r="A131" s="2" t="s">
        <v>102</v>
      </c>
      <c r="B131" s="9"/>
      <c r="C131" s="9"/>
      <c r="D131" s="9"/>
      <c r="E131" s="9"/>
      <c r="F131" s="9"/>
      <c r="G131" s="10"/>
      <c r="H131" s="10"/>
      <c r="I131" s="9"/>
    </row>
    <row r="132" spans="1:9" ht="17" thickBot="1" x14ac:dyDescent="0.25">
      <c r="A132" s="9"/>
      <c r="B132" s="14" t="s">
        <v>21</v>
      </c>
      <c r="C132" s="9"/>
      <c r="D132" s="9"/>
      <c r="E132" s="9"/>
      <c r="F132" s="9"/>
      <c r="G132" s="10"/>
      <c r="H132" s="10"/>
      <c r="I132" s="9"/>
    </row>
    <row r="133" spans="1:9" ht="35" thickBot="1" x14ac:dyDescent="0.25">
      <c r="A133" s="9"/>
      <c r="B133" s="9"/>
      <c r="C133" s="11">
        <v>7000</v>
      </c>
      <c r="D133" s="9" t="s">
        <v>103</v>
      </c>
      <c r="E133" s="13">
        <v>0</v>
      </c>
      <c r="F133" s="13"/>
      <c r="G133" s="12">
        <v>0</v>
      </c>
      <c r="H133" s="12">
        <v>0</v>
      </c>
      <c r="I133" s="9"/>
    </row>
    <row r="134" spans="1:9" ht="17" thickBot="1" x14ac:dyDescent="0.25">
      <c r="A134" s="9"/>
      <c r="B134" s="9"/>
      <c r="C134" s="9"/>
      <c r="D134" s="9"/>
      <c r="E134" s="11">
        <v>0</v>
      </c>
      <c r="F134" s="11"/>
      <c r="G134" s="8">
        <v>0</v>
      </c>
      <c r="H134" s="8">
        <v>0</v>
      </c>
      <c r="I134" s="9"/>
    </row>
    <row r="135" spans="1:9" ht="17" thickBot="1" x14ac:dyDescent="0.25">
      <c r="A135" s="9"/>
      <c r="B135" s="9"/>
      <c r="C135" s="9"/>
      <c r="D135" s="9"/>
      <c r="E135" s="9"/>
      <c r="F135" s="9"/>
      <c r="G135" s="10"/>
      <c r="H135" s="10"/>
      <c r="I135" s="9"/>
    </row>
    <row r="136" spans="1:9" ht="18" thickBot="1" x14ac:dyDescent="0.25">
      <c r="A136" s="9"/>
      <c r="B136" s="15" t="s">
        <v>32</v>
      </c>
      <c r="C136" s="15"/>
      <c r="D136" s="15"/>
      <c r="E136" s="13">
        <v>0</v>
      </c>
      <c r="F136" s="13"/>
      <c r="G136" s="12">
        <v>0</v>
      </c>
      <c r="H136" s="12">
        <v>0</v>
      </c>
      <c r="I136" s="9"/>
    </row>
    <row r="137" spans="1:9" ht="17" thickBot="1" x14ac:dyDescent="0.25">
      <c r="A137" s="9"/>
      <c r="B137" s="9"/>
      <c r="C137" s="9"/>
      <c r="D137" s="9"/>
      <c r="E137" s="9"/>
      <c r="F137" s="9"/>
      <c r="G137" s="10"/>
      <c r="H137" s="10"/>
      <c r="I137" s="9"/>
    </row>
    <row r="138" spans="1:9" ht="17" thickBot="1" x14ac:dyDescent="0.25">
      <c r="A138" s="17" t="s">
        <v>81</v>
      </c>
      <c r="B138" s="15"/>
      <c r="C138" s="15"/>
      <c r="D138" s="15"/>
      <c r="E138" s="13">
        <v>-3100</v>
      </c>
      <c r="F138" s="12">
        <f t="shared" ref="F138" si="7">F128+F136</f>
        <v>1750.2199999999984</v>
      </c>
      <c r="G138" s="12">
        <f>G128+G136</f>
        <v>1275</v>
      </c>
      <c r="H138" s="12">
        <f>H128+H136</f>
        <v>-3165</v>
      </c>
      <c r="I138" s="9"/>
    </row>
    <row r="139" spans="1:9" ht="17" thickBot="1" x14ac:dyDescent="0.25">
      <c r="A139" s="9"/>
      <c r="B139" s="9"/>
      <c r="C139" s="9"/>
      <c r="D139" s="9"/>
      <c r="E139" s="9"/>
      <c r="F139" s="9"/>
      <c r="G139" s="10"/>
      <c r="H139" s="10"/>
      <c r="I139" s="9"/>
    </row>
    <row r="140" spans="1:9" ht="20" thickBot="1" x14ac:dyDescent="0.25">
      <c r="A140" s="2" t="s">
        <v>104</v>
      </c>
      <c r="B140" s="9"/>
      <c r="C140" s="9"/>
      <c r="D140" s="9"/>
      <c r="E140" s="9"/>
      <c r="F140" s="9"/>
      <c r="G140" s="10"/>
      <c r="H140" s="10"/>
      <c r="I140" s="9"/>
    </row>
    <row r="141" spans="1:9" ht="20" thickBot="1" x14ac:dyDescent="0.25">
      <c r="A141" s="2" t="s">
        <v>105</v>
      </c>
      <c r="B141" s="9"/>
      <c r="C141" s="9"/>
      <c r="D141" s="9"/>
      <c r="E141" s="9"/>
      <c r="F141" s="9"/>
      <c r="G141" s="10"/>
      <c r="H141" s="10"/>
      <c r="I141" s="9"/>
    </row>
    <row r="142" spans="1:9" ht="18" thickBot="1" x14ac:dyDescent="0.25">
      <c r="A142" s="9"/>
      <c r="B142" s="9" t="s">
        <v>9</v>
      </c>
      <c r="C142" s="11">
        <v>3220</v>
      </c>
      <c r="D142" s="9" t="s">
        <v>106</v>
      </c>
      <c r="E142" s="11" t="s">
        <v>107</v>
      </c>
      <c r="F142" s="11">
        <v>9180</v>
      </c>
      <c r="G142" s="8">
        <v>44000</v>
      </c>
      <c r="H142" s="8">
        <v>18000</v>
      </c>
      <c r="I142" s="16"/>
    </row>
    <row r="143" spans="1:9" ht="18" thickBot="1" x14ac:dyDescent="0.25">
      <c r="A143" s="9"/>
      <c r="B143" s="29" t="s">
        <v>21</v>
      </c>
      <c r="C143" s="11">
        <v>4220</v>
      </c>
      <c r="D143" s="9" t="s">
        <v>108</v>
      </c>
      <c r="E143" s="25" t="s">
        <v>109</v>
      </c>
      <c r="F143" s="25">
        <v>-9761.1200000000008</v>
      </c>
      <c r="G143" s="26">
        <v>-45000</v>
      </c>
      <c r="H143" s="26">
        <v>-18000</v>
      </c>
      <c r="I143" s="9"/>
    </row>
    <row r="144" spans="1:9" ht="17" thickBot="1" x14ac:dyDescent="0.25">
      <c r="B144" s="22"/>
      <c r="E144" s="23">
        <v>-1000</v>
      </c>
      <c r="F144" s="24">
        <f t="shared" ref="F144" si="8">SUM(F142:F143)</f>
        <v>-581.1200000000008</v>
      </c>
      <c r="G144" s="24">
        <f t="shared" ref="G144" si="9">SUM(G142:G143)</f>
        <v>-1000</v>
      </c>
      <c r="H144" s="24">
        <f>SUM(H142:H143)</f>
        <v>0</v>
      </c>
    </row>
    <row r="145" spans="1:9" ht="16" thickBot="1" x14ac:dyDescent="0.25"/>
    <row r="146" spans="1:9" ht="18" thickBot="1" x14ac:dyDescent="0.25">
      <c r="A146" s="27" t="s">
        <v>110</v>
      </c>
    </row>
    <row r="147" spans="1:9" ht="18" thickBot="1" x14ac:dyDescent="0.25">
      <c r="B147" s="9" t="s">
        <v>9</v>
      </c>
      <c r="C147" s="11">
        <v>3211</v>
      </c>
      <c r="D147" s="9" t="s">
        <v>111</v>
      </c>
      <c r="E147" s="11" t="s">
        <v>112</v>
      </c>
      <c r="F147" s="11">
        <v>6435.01</v>
      </c>
      <c r="G147" s="8">
        <v>7600</v>
      </c>
      <c r="H147" s="8">
        <v>10000</v>
      </c>
      <c r="I147" s="9"/>
    </row>
    <row r="148" spans="1:9" ht="18" thickBot="1" x14ac:dyDescent="0.25">
      <c r="A148" s="9"/>
      <c r="B148" s="9" t="s">
        <v>21</v>
      </c>
      <c r="C148" s="11">
        <v>4211</v>
      </c>
      <c r="D148" s="28" t="s">
        <v>113</v>
      </c>
      <c r="E148" s="25" t="s">
        <v>114</v>
      </c>
      <c r="F148" s="25">
        <v>-7261.72</v>
      </c>
      <c r="G148" s="26">
        <v>-8000</v>
      </c>
      <c r="H148" s="26">
        <v>-10000</v>
      </c>
      <c r="I148" s="9"/>
    </row>
    <row r="149" spans="1:9" ht="17" thickBot="1" x14ac:dyDescent="0.25">
      <c r="E149" s="23">
        <v>-1000</v>
      </c>
      <c r="F149" s="24">
        <f t="shared" ref="F149:G149" si="10">SUM(F147:F148)</f>
        <v>-826.71</v>
      </c>
      <c r="G149" s="24">
        <f t="shared" si="10"/>
        <v>-400</v>
      </c>
      <c r="H149" s="24">
        <f>SUM(H147:H148)</f>
        <v>0</v>
      </c>
    </row>
    <row r="150" spans="1:9" ht="18" thickBot="1" x14ac:dyDescent="0.25">
      <c r="A150" s="4" t="s">
        <v>115</v>
      </c>
      <c r="B150" s="9"/>
      <c r="C150" s="9"/>
      <c r="D150" s="9"/>
      <c r="E150" s="9"/>
      <c r="F150" s="9"/>
      <c r="G150" s="10"/>
      <c r="H150" s="10"/>
      <c r="I150" s="9"/>
    </row>
    <row r="151" spans="1:9" ht="35" thickBot="1" x14ac:dyDescent="0.25">
      <c r="A151" s="9"/>
      <c r="B151" s="9" t="s">
        <v>9</v>
      </c>
      <c r="C151" s="11">
        <v>8000</v>
      </c>
      <c r="D151" s="9" t="s">
        <v>116</v>
      </c>
      <c r="E151" s="11" t="s">
        <v>117</v>
      </c>
      <c r="F151" s="11">
        <v>13850</v>
      </c>
      <c r="G151" s="8">
        <v>22000</v>
      </c>
      <c r="H151" s="8">
        <v>22500</v>
      </c>
      <c r="I151" s="9"/>
    </row>
    <row r="152" spans="1:9" ht="18" thickBot="1" x14ac:dyDescent="0.25">
      <c r="A152" s="9"/>
      <c r="B152" s="9"/>
      <c r="C152" s="11">
        <v>8001</v>
      </c>
      <c r="D152" s="9" t="s">
        <v>118</v>
      </c>
      <c r="E152" s="13">
        <v>0</v>
      </c>
      <c r="F152" s="13">
        <v>1085.3800000000001</v>
      </c>
      <c r="G152" s="12">
        <v>0</v>
      </c>
      <c r="H152" s="12">
        <v>0</v>
      </c>
      <c r="I152" s="9"/>
    </row>
    <row r="153" spans="1:9" ht="18" thickBot="1" x14ac:dyDescent="0.25">
      <c r="A153" s="9"/>
      <c r="B153" s="9"/>
      <c r="C153" s="9"/>
      <c r="D153" s="9"/>
      <c r="E153" s="11" t="s">
        <v>117</v>
      </c>
      <c r="F153" s="8">
        <f t="shared" ref="F153" si="11">SUM(F151:F152)</f>
        <v>14935.380000000001</v>
      </c>
      <c r="G153" s="8">
        <f>SUM(G151:G152)</f>
        <v>22000</v>
      </c>
      <c r="H153" s="8">
        <f>SUM(H151:H152)</f>
        <v>22500</v>
      </c>
      <c r="I153" s="9"/>
    </row>
    <row r="154" spans="1:9" ht="17" thickBot="1" x14ac:dyDescent="0.25">
      <c r="A154" s="9"/>
      <c r="B154" s="9"/>
      <c r="C154" s="9"/>
      <c r="D154" s="9"/>
      <c r="E154" s="9"/>
      <c r="F154" s="9"/>
      <c r="G154" s="10"/>
      <c r="H154" s="10"/>
      <c r="I154" s="9"/>
    </row>
    <row r="155" spans="1:9" ht="18" thickBot="1" x14ac:dyDescent="0.25">
      <c r="A155" s="9"/>
      <c r="B155" s="9" t="s">
        <v>21</v>
      </c>
      <c r="C155" s="11">
        <v>8004</v>
      </c>
      <c r="D155" s="9" t="s">
        <v>119</v>
      </c>
      <c r="E155" s="11" t="s">
        <v>80</v>
      </c>
      <c r="F155" s="11">
        <v>-788.8</v>
      </c>
      <c r="G155" s="8">
        <v>-1000</v>
      </c>
      <c r="H155" s="8">
        <v>-1500</v>
      </c>
      <c r="I155" s="9"/>
    </row>
    <row r="156" spans="1:9" ht="18" thickBot="1" x14ac:dyDescent="0.25">
      <c r="A156" s="9"/>
      <c r="B156" s="9"/>
      <c r="C156" s="11">
        <v>8005</v>
      </c>
      <c r="D156" s="9" t="s">
        <v>120</v>
      </c>
      <c r="E156" s="11">
        <v>-200</v>
      </c>
      <c r="F156" s="11">
        <v>-128</v>
      </c>
      <c r="G156" s="8">
        <v>-200</v>
      </c>
      <c r="H156" s="8">
        <v>-200</v>
      </c>
      <c r="I156" s="9"/>
    </row>
    <row r="157" spans="1:9" ht="18" thickBot="1" x14ac:dyDescent="0.25">
      <c r="A157" s="9"/>
      <c r="B157" s="9"/>
      <c r="C157" s="11">
        <v>8006</v>
      </c>
      <c r="D157" s="9" t="s">
        <v>121</v>
      </c>
      <c r="E157" s="11">
        <v>-200</v>
      </c>
      <c r="F157" s="11">
        <v>0</v>
      </c>
      <c r="G157" s="8">
        <v>-400</v>
      </c>
      <c r="H157" s="8">
        <v>-400</v>
      </c>
      <c r="I157" s="9"/>
    </row>
    <row r="158" spans="1:9" ht="18" thickBot="1" x14ac:dyDescent="0.25">
      <c r="A158" s="9"/>
      <c r="B158" s="9"/>
      <c r="C158" s="11">
        <v>8007</v>
      </c>
      <c r="D158" s="9" t="s">
        <v>122</v>
      </c>
      <c r="E158" s="13">
        <v>-600</v>
      </c>
      <c r="F158" s="13">
        <v>-437.55</v>
      </c>
      <c r="G158" s="12">
        <v>-500</v>
      </c>
      <c r="H158" s="12">
        <v>-500</v>
      </c>
      <c r="I158" s="9"/>
    </row>
    <row r="159" spans="1:9" ht="18" thickBot="1" x14ac:dyDescent="0.25">
      <c r="A159" s="9"/>
      <c r="B159" s="9"/>
      <c r="C159" s="9"/>
      <c r="D159" s="9"/>
      <c r="E159" s="11" t="s">
        <v>123</v>
      </c>
      <c r="F159" s="8">
        <f t="shared" ref="F159" si="12">SUM(F155:F158)</f>
        <v>-1354.35</v>
      </c>
      <c r="G159" s="8">
        <f>SUM(G155:G158)</f>
        <v>-2100</v>
      </c>
      <c r="H159" s="8">
        <f>SUM(H155:H158)</f>
        <v>-2600</v>
      </c>
      <c r="I159" s="9"/>
    </row>
    <row r="160" spans="1:9" ht="17" thickBot="1" x14ac:dyDescent="0.25">
      <c r="A160" s="9"/>
      <c r="B160" s="9"/>
      <c r="C160" s="9"/>
      <c r="D160" s="9"/>
      <c r="E160" s="9"/>
      <c r="F160" s="9"/>
      <c r="G160" s="10"/>
      <c r="H160" s="10"/>
      <c r="I160" s="9"/>
    </row>
    <row r="161" spans="1:9" ht="52" thickBot="1" x14ac:dyDescent="0.25">
      <c r="A161" s="9"/>
      <c r="B161" s="15" t="s">
        <v>32</v>
      </c>
      <c r="C161" s="15"/>
      <c r="D161" s="15"/>
      <c r="E161" s="13" t="s">
        <v>124</v>
      </c>
      <c r="F161" s="12">
        <f>F153+F159</f>
        <v>13581.03</v>
      </c>
      <c r="G161" s="12">
        <f t="shared" ref="G161" si="13">G153+G159</f>
        <v>19900</v>
      </c>
      <c r="H161" s="12">
        <f>H153+H159</f>
        <v>19900</v>
      </c>
      <c r="I161" s="35" t="s">
        <v>173</v>
      </c>
    </row>
    <row r="162" spans="1:9" ht="17" thickBot="1" x14ac:dyDescent="0.25">
      <c r="A162" s="9"/>
      <c r="B162" s="9"/>
      <c r="C162" s="9"/>
      <c r="D162" s="9"/>
      <c r="E162" s="9"/>
      <c r="F162" s="9"/>
      <c r="G162" s="10"/>
      <c r="H162" s="10"/>
      <c r="I162" s="9"/>
    </row>
    <row r="163" spans="1:9" ht="17" thickBot="1" x14ac:dyDescent="0.25">
      <c r="A163" s="9"/>
      <c r="B163" s="9"/>
      <c r="C163" s="9"/>
      <c r="D163" s="9"/>
      <c r="E163" s="9"/>
      <c r="F163" s="9"/>
      <c r="G163" s="10"/>
      <c r="H163" s="10"/>
      <c r="I163" s="9"/>
    </row>
    <row r="164" spans="1:9" ht="18" thickBot="1" x14ac:dyDescent="0.25">
      <c r="A164" s="4" t="s">
        <v>125</v>
      </c>
      <c r="B164" s="9"/>
      <c r="C164" s="9"/>
      <c r="D164" s="9"/>
      <c r="E164" s="9"/>
      <c r="F164" s="9"/>
      <c r="G164" s="10"/>
      <c r="H164" s="10"/>
      <c r="I164" s="9"/>
    </row>
    <row r="165" spans="1:9" ht="35" thickBot="1" x14ac:dyDescent="0.25">
      <c r="A165" s="9"/>
      <c r="B165" s="9" t="s">
        <v>9</v>
      </c>
      <c r="C165" s="11">
        <v>8011</v>
      </c>
      <c r="D165" s="9" t="s">
        <v>126</v>
      </c>
      <c r="E165" s="11" t="s">
        <v>127</v>
      </c>
      <c r="F165" s="11">
        <v>18478.5</v>
      </c>
      <c r="G165" s="8">
        <v>88000</v>
      </c>
      <c r="H165" s="8">
        <f>(100*200)-5000</f>
        <v>15000</v>
      </c>
      <c r="I165" s="35" t="s">
        <v>170</v>
      </c>
    </row>
    <row r="166" spans="1:9" ht="18" thickBot="1" x14ac:dyDescent="0.25">
      <c r="A166" s="9"/>
      <c r="B166" s="9"/>
      <c r="C166" s="11">
        <v>8012</v>
      </c>
      <c r="D166" s="9" t="s">
        <v>128</v>
      </c>
      <c r="E166" s="13" t="s">
        <v>85</v>
      </c>
      <c r="F166" s="13">
        <v>3100</v>
      </c>
      <c r="G166" s="12">
        <v>22000</v>
      </c>
      <c r="H166" s="12">
        <v>2000</v>
      </c>
      <c r="I166" s="19"/>
    </row>
    <row r="167" spans="1:9" ht="18" thickBot="1" x14ac:dyDescent="0.25">
      <c r="A167" s="9"/>
      <c r="B167" s="9"/>
      <c r="C167" s="9"/>
      <c r="D167" s="9"/>
      <c r="E167" s="11" t="s">
        <v>130</v>
      </c>
      <c r="F167" s="8">
        <f t="shared" ref="F167" si="14">SUM(F165:F166)</f>
        <v>21578.5</v>
      </c>
      <c r="G167" s="8">
        <f>SUM(G165:G166)</f>
        <v>110000</v>
      </c>
      <c r="H167" s="8">
        <f>SUM(H165:H166)</f>
        <v>17000</v>
      </c>
      <c r="I167" s="9"/>
    </row>
    <row r="168" spans="1:9" ht="17" thickBot="1" x14ac:dyDescent="0.25">
      <c r="A168" s="9"/>
      <c r="B168" s="9"/>
      <c r="C168" s="9"/>
      <c r="D168" s="9"/>
      <c r="E168" s="9"/>
      <c r="F168" s="9"/>
      <c r="G168" s="10"/>
      <c r="H168" s="10"/>
      <c r="I168" s="9"/>
    </row>
    <row r="169" spans="1:9" ht="18" thickBot="1" x14ac:dyDescent="0.25">
      <c r="A169" s="9"/>
      <c r="B169" s="9" t="s">
        <v>21</v>
      </c>
      <c r="C169" s="11">
        <v>8014</v>
      </c>
      <c r="D169" s="9" t="s">
        <v>131</v>
      </c>
      <c r="E169" s="11" t="s">
        <v>109</v>
      </c>
      <c r="F169" s="11">
        <v>-16593.68</v>
      </c>
      <c r="G169" s="8">
        <v>-86000</v>
      </c>
      <c r="H169" s="8">
        <f>-(200*85)</f>
        <v>-17000</v>
      </c>
      <c r="I169" s="9"/>
    </row>
    <row r="170" spans="1:9" ht="18" thickBot="1" x14ac:dyDescent="0.25">
      <c r="A170" s="9"/>
      <c r="B170" s="9"/>
      <c r="C170" s="11">
        <v>8015</v>
      </c>
      <c r="D170" s="9" t="s">
        <v>132</v>
      </c>
      <c r="E170" s="11">
        <v>-800</v>
      </c>
      <c r="F170" s="11">
        <v>-250</v>
      </c>
      <c r="G170" s="8">
        <v>-3000</v>
      </c>
      <c r="H170" s="8">
        <v>-1000</v>
      </c>
      <c r="I170" s="9"/>
    </row>
    <row r="171" spans="1:9" ht="18" thickBot="1" x14ac:dyDescent="0.25">
      <c r="A171" s="9"/>
      <c r="B171" s="9"/>
      <c r="C171" s="11">
        <v>8016</v>
      </c>
      <c r="D171" s="9" t="s">
        <v>133</v>
      </c>
      <c r="E171" s="11">
        <v>-500</v>
      </c>
      <c r="F171" s="11">
        <v>-1054</v>
      </c>
      <c r="G171" s="8">
        <v>-600</v>
      </c>
      <c r="H171" s="8">
        <v>-750</v>
      </c>
      <c r="I171" s="9"/>
    </row>
    <row r="172" spans="1:9" ht="18" thickBot="1" x14ac:dyDescent="0.25">
      <c r="A172" s="9"/>
      <c r="B172" s="9"/>
      <c r="C172" s="11">
        <v>8017</v>
      </c>
      <c r="D172" s="9" t="s">
        <v>134</v>
      </c>
      <c r="E172" s="11">
        <v>-500</v>
      </c>
      <c r="F172" s="11"/>
      <c r="G172" s="8">
        <v>-18500</v>
      </c>
      <c r="H172" s="8">
        <v>-750</v>
      </c>
      <c r="I172" s="9"/>
    </row>
    <row r="173" spans="1:9" ht="18" thickBot="1" x14ac:dyDescent="0.25">
      <c r="A173" s="9"/>
      <c r="B173" s="9"/>
      <c r="C173" s="11">
        <v>8018</v>
      </c>
      <c r="D173" s="9" t="s">
        <v>135</v>
      </c>
      <c r="E173" s="11">
        <v>-800</v>
      </c>
      <c r="F173" s="11">
        <v>-1331.16</v>
      </c>
      <c r="G173" s="8">
        <v>-10000</v>
      </c>
      <c r="H173" s="8">
        <v>-1000</v>
      </c>
      <c r="I173" s="9"/>
    </row>
    <row r="174" spans="1:9" ht="18" thickBot="1" x14ac:dyDescent="0.25">
      <c r="A174" s="9"/>
      <c r="B174" s="9"/>
      <c r="C174" s="11">
        <v>8019</v>
      </c>
      <c r="D174" s="9" t="s">
        <v>136</v>
      </c>
      <c r="E174" s="13" t="s">
        <v>137</v>
      </c>
      <c r="F174" s="13">
        <v>-1925.6</v>
      </c>
      <c r="G174" s="12">
        <v>-10000</v>
      </c>
      <c r="H174" s="12">
        <v>-2000</v>
      </c>
      <c r="I174" s="9"/>
    </row>
    <row r="175" spans="1:9" ht="18" thickBot="1" x14ac:dyDescent="0.25">
      <c r="A175" s="9"/>
      <c r="B175" s="9"/>
      <c r="C175" s="9"/>
      <c r="D175" s="9"/>
      <c r="E175" s="11" t="s">
        <v>138</v>
      </c>
      <c r="F175" s="8">
        <f t="shared" ref="F175" si="15">SUM(F169:F174)</f>
        <v>-21154.44</v>
      </c>
      <c r="G175" s="8">
        <f>SUM(G169:G174)</f>
        <v>-128100</v>
      </c>
      <c r="H175" s="8">
        <f>SUM(H169:H174)</f>
        <v>-22500</v>
      </c>
      <c r="I175" s="9"/>
    </row>
    <row r="176" spans="1:9" ht="17" thickBot="1" x14ac:dyDescent="0.25">
      <c r="A176" s="9"/>
      <c r="B176" s="9"/>
      <c r="C176" s="9"/>
      <c r="D176" s="9"/>
      <c r="E176" s="9"/>
      <c r="F176" s="9"/>
      <c r="G176" s="10"/>
      <c r="H176" s="10"/>
      <c r="I176" s="9"/>
    </row>
    <row r="177" spans="1:9" ht="18" thickBot="1" x14ac:dyDescent="0.25">
      <c r="A177" s="9"/>
      <c r="B177" s="15" t="s">
        <v>32</v>
      </c>
      <c r="C177" s="15"/>
      <c r="D177" s="15"/>
      <c r="E177" s="13">
        <v>-600</v>
      </c>
      <c r="F177" s="12">
        <f t="shared" ref="F177" si="16">F167+F175</f>
        <v>424.06000000000131</v>
      </c>
      <c r="G177" s="12">
        <f>G167+G175</f>
        <v>-18100</v>
      </c>
      <c r="H177" s="12">
        <f>H167+H175</f>
        <v>-5500</v>
      </c>
      <c r="I177" s="9"/>
    </row>
    <row r="178" spans="1:9" ht="17" thickBot="1" x14ac:dyDescent="0.25">
      <c r="A178" s="9"/>
      <c r="B178" s="9"/>
      <c r="C178" s="9"/>
      <c r="D178" s="9"/>
      <c r="E178" s="9"/>
      <c r="F178" s="9"/>
      <c r="G178" s="10"/>
      <c r="H178" s="10"/>
      <c r="I178" s="9"/>
    </row>
    <row r="179" spans="1:9" ht="17" thickBot="1" x14ac:dyDescent="0.25">
      <c r="A179" s="9"/>
      <c r="B179" s="9"/>
      <c r="C179" s="9"/>
      <c r="D179" s="9"/>
      <c r="E179" s="9"/>
      <c r="F179" s="9"/>
      <c r="G179" s="10"/>
      <c r="H179" s="10"/>
      <c r="I179" s="9"/>
    </row>
    <row r="180" spans="1:9" ht="18" thickBot="1" x14ac:dyDescent="0.25">
      <c r="A180" s="4" t="s">
        <v>139</v>
      </c>
      <c r="B180" s="9"/>
      <c r="C180" s="9"/>
      <c r="D180" s="9"/>
      <c r="E180" s="9"/>
      <c r="F180" s="9"/>
      <c r="G180" s="10"/>
      <c r="H180" s="10"/>
      <c r="I180" s="9"/>
    </row>
    <row r="181" spans="1:9" ht="69" thickBot="1" x14ac:dyDescent="0.25">
      <c r="A181" s="9"/>
      <c r="B181" s="9" t="s">
        <v>140</v>
      </c>
      <c r="C181" s="11">
        <v>8021</v>
      </c>
      <c r="D181" s="9" t="s">
        <v>141</v>
      </c>
      <c r="E181" s="11" t="s">
        <v>142</v>
      </c>
      <c r="F181" s="11">
        <v>360</v>
      </c>
      <c r="G181" s="8">
        <v>1400</v>
      </c>
      <c r="H181" s="8">
        <v>500</v>
      </c>
      <c r="I181" s="35" t="s">
        <v>171</v>
      </c>
    </row>
    <row r="182" spans="1:9" ht="18" thickBot="1" x14ac:dyDescent="0.25">
      <c r="A182" s="9"/>
      <c r="B182" s="9"/>
      <c r="C182" s="11">
        <v>8022</v>
      </c>
      <c r="D182" s="9" t="s">
        <v>144</v>
      </c>
      <c r="E182" s="13">
        <v>900</v>
      </c>
      <c r="F182" s="13">
        <v>75</v>
      </c>
      <c r="G182" s="12">
        <v>1000</v>
      </c>
      <c r="H182" s="12">
        <v>750</v>
      </c>
      <c r="I182" s="9"/>
    </row>
    <row r="183" spans="1:9" ht="18" thickBot="1" x14ac:dyDescent="0.25">
      <c r="A183" s="9"/>
      <c r="B183" s="9"/>
      <c r="C183" s="9"/>
      <c r="D183" s="9"/>
      <c r="E183" s="11" t="s">
        <v>146</v>
      </c>
      <c r="F183" s="8">
        <f t="shared" ref="F183" si="17">SUM(F180:F182)</f>
        <v>435</v>
      </c>
      <c r="G183" s="8">
        <f>SUM(G180:G182)</f>
        <v>2400</v>
      </c>
      <c r="H183" s="8">
        <f>SUM(H180:H182)</f>
        <v>1250</v>
      </c>
      <c r="I183" s="9"/>
    </row>
    <row r="184" spans="1:9" ht="17" thickBot="1" x14ac:dyDescent="0.25">
      <c r="A184" s="9"/>
      <c r="B184" s="9"/>
      <c r="C184" s="9"/>
      <c r="D184" s="9"/>
      <c r="E184" s="9"/>
      <c r="F184" s="9"/>
      <c r="G184" s="10"/>
      <c r="H184" s="10"/>
      <c r="I184" s="9"/>
    </row>
    <row r="185" spans="1:9" ht="18" thickBot="1" x14ac:dyDescent="0.25">
      <c r="A185" s="9"/>
      <c r="B185" s="9" t="s">
        <v>21</v>
      </c>
      <c r="C185" s="11">
        <v>8025</v>
      </c>
      <c r="D185" s="9" t="s">
        <v>147</v>
      </c>
      <c r="E185" s="11">
        <v>-700</v>
      </c>
      <c r="F185" s="11"/>
      <c r="G185" s="8">
        <v>-800</v>
      </c>
      <c r="H185" s="8">
        <f>-450*3</f>
        <v>-1350</v>
      </c>
      <c r="I185" s="9"/>
    </row>
    <row r="186" spans="1:9" ht="18" thickBot="1" x14ac:dyDescent="0.25">
      <c r="A186" s="9"/>
      <c r="B186" s="9"/>
      <c r="C186" s="11">
        <v>8026</v>
      </c>
      <c r="D186" s="9" t="s">
        <v>148</v>
      </c>
      <c r="E186" s="11">
        <v>-600</v>
      </c>
      <c r="F186" s="11"/>
      <c r="G186" s="8">
        <v>-1000</v>
      </c>
      <c r="H186" s="8">
        <v>-800</v>
      </c>
      <c r="I186" s="9"/>
    </row>
    <row r="187" spans="1:9" ht="18" thickBot="1" x14ac:dyDescent="0.25">
      <c r="A187" s="9"/>
      <c r="B187" s="9"/>
      <c r="C187" s="11">
        <v>8027</v>
      </c>
      <c r="D187" s="9" t="s">
        <v>149</v>
      </c>
      <c r="E187" s="13">
        <v>-400</v>
      </c>
      <c r="F187" s="13">
        <v>-0.89</v>
      </c>
      <c r="G187" s="12">
        <v>-400</v>
      </c>
      <c r="H187" s="12">
        <v>-400</v>
      </c>
      <c r="I187" s="9"/>
    </row>
    <row r="188" spans="1:9" ht="18" thickBot="1" x14ac:dyDescent="0.25">
      <c r="A188" s="9"/>
      <c r="B188" s="9"/>
      <c r="C188" s="9"/>
      <c r="D188" s="9"/>
      <c r="E188" s="11" t="s">
        <v>150</v>
      </c>
      <c r="F188" s="8">
        <f t="shared" ref="F188" si="18">SUM(F185:F187)</f>
        <v>-0.89</v>
      </c>
      <c r="G188" s="8">
        <f>SUM(G185:G187)</f>
        <v>-2200</v>
      </c>
      <c r="H188" s="8">
        <f>SUM(H185:H187)</f>
        <v>-2550</v>
      </c>
      <c r="I188" s="9"/>
    </row>
    <row r="189" spans="1:9" ht="17" thickBot="1" x14ac:dyDescent="0.25">
      <c r="A189" s="9"/>
      <c r="B189" s="9"/>
      <c r="C189" s="9"/>
      <c r="D189" s="9"/>
      <c r="E189" s="9"/>
      <c r="F189" s="9"/>
      <c r="G189" s="10"/>
      <c r="H189" s="10"/>
      <c r="I189" s="9"/>
    </row>
    <row r="190" spans="1:9" ht="18" thickBot="1" x14ac:dyDescent="0.25">
      <c r="A190" s="9"/>
      <c r="B190" s="15" t="s">
        <v>32</v>
      </c>
      <c r="C190" s="15"/>
      <c r="D190" s="15"/>
      <c r="E190" s="13">
        <v>400</v>
      </c>
      <c r="F190" s="12">
        <f t="shared" ref="F190" si="19">F188+F183</f>
        <v>434.11</v>
      </c>
      <c r="G190" s="12">
        <f>G188+G183</f>
        <v>200</v>
      </c>
      <c r="H190" s="12">
        <f>H188+H183</f>
        <v>-1300</v>
      </c>
      <c r="I190" s="9"/>
    </row>
    <row r="191" spans="1:9" ht="17" thickBot="1" x14ac:dyDescent="0.25">
      <c r="A191" s="9"/>
      <c r="B191" s="9"/>
      <c r="C191" s="9"/>
      <c r="D191" s="9"/>
      <c r="E191" s="9"/>
      <c r="F191" s="9"/>
      <c r="G191" s="10"/>
      <c r="H191" s="10"/>
      <c r="I191" s="9"/>
    </row>
    <row r="192" spans="1:9" ht="17" thickBot="1" x14ac:dyDescent="0.25">
      <c r="A192" s="9"/>
      <c r="B192" s="9"/>
      <c r="C192" s="9"/>
      <c r="D192" s="9"/>
      <c r="E192" s="9"/>
      <c r="F192" s="9"/>
      <c r="G192" s="10"/>
      <c r="H192" s="10"/>
      <c r="I192" s="9"/>
    </row>
    <row r="193" spans="1:9" ht="17" thickBot="1" x14ac:dyDescent="0.25">
      <c r="A193" s="5" t="s">
        <v>151</v>
      </c>
      <c r="B193" s="9"/>
      <c r="C193" s="9"/>
      <c r="D193" s="9"/>
      <c r="E193" s="9"/>
      <c r="F193" s="9"/>
      <c r="G193" s="10"/>
      <c r="H193" s="10"/>
      <c r="I193" s="9"/>
    </row>
    <row r="194" spans="1:9" ht="15.5" customHeight="1" thickBot="1" x14ac:dyDescent="0.25">
      <c r="A194" s="9"/>
      <c r="B194" s="9" t="s">
        <v>9</v>
      </c>
      <c r="C194" s="11">
        <v>8031</v>
      </c>
      <c r="D194" s="9" t="s">
        <v>152</v>
      </c>
      <c r="E194" s="11" t="s">
        <v>85</v>
      </c>
      <c r="F194" s="11">
        <v>1302</v>
      </c>
      <c r="G194" s="8">
        <v>1700</v>
      </c>
      <c r="H194" s="8">
        <v>2100</v>
      </c>
      <c r="I194" s="9"/>
    </row>
    <row r="195" spans="1:9" ht="35" thickBot="1" x14ac:dyDescent="0.25">
      <c r="A195" s="9"/>
      <c r="B195" s="9"/>
      <c r="C195" s="11">
        <v>8032</v>
      </c>
      <c r="D195" s="9" t="s">
        <v>153</v>
      </c>
      <c r="E195" s="13" t="s">
        <v>154</v>
      </c>
      <c r="F195" s="13">
        <v>1106</v>
      </c>
      <c r="G195" s="12">
        <v>1000</v>
      </c>
      <c r="H195" s="12">
        <v>1000</v>
      </c>
      <c r="I195" s="9"/>
    </row>
    <row r="196" spans="1:9" ht="18" thickBot="1" x14ac:dyDescent="0.25">
      <c r="A196" s="9"/>
      <c r="B196" s="9"/>
      <c r="C196" s="9"/>
      <c r="D196" s="9"/>
      <c r="E196" s="11" t="s">
        <v>15</v>
      </c>
      <c r="F196" s="8">
        <f t="shared" ref="F196" si="20">SUM(F193:F195)</f>
        <v>2408</v>
      </c>
      <c r="G196" s="8">
        <f>SUM(G193:G195)</f>
        <v>2700</v>
      </c>
      <c r="H196" s="8">
        <f>SUM(H193:H195)</f>
        <v>3100</v>
      </c>
      <c r="I196" s="9"/>
    </row>
    <row r="197" spans="1:9" ht="17" thickBot="1" x14ac:dyDescent="0.25">
      <c r="A197" s="9"/>
      <c r="B197" s="9"/>
      <c r="C197" s="9"/>
      <c r="D197" s="9"/>
      <c r="E197" s="9"/>
      <c r="F197" s="9"/>
      <c r="G197" s="10"/>
      <c r="H197" s="10"/>
      <c r="I197" s="9"/>
    </row>
    <row r="198" spans="1:9" ht="18" thickBot="1" x14ac:dyDescent="0.25">
      <c r="A198" s="9"/>
      <c r="B198" s="9" t="s">
        <v>21</v>
      </c>
      <c r="C198" s="11">
        <v>8035</v>
      </c>
      <c r="D198" s="9" t="s">
        <v>155</v>
      </c>
      <c r="E198" s="11">
        <v>-600</v>
      </c>
      <c r="F198" s="11">
        <v>-305.83</v>
      </c>
      <c r="G198" s="8">
        <v>-600</v>
      </c>
      <c r="H198" s="8">
        <v>-600</v>
      </c>
      <c r="I198" s="9"/>
    </row>
    <row r="199" spans="1:9" ht="18" thickBot="1" x14ac:dyDescent="0.25">
      <c r="A199" s="9"/>
      <c r="B199" s="9"/>
      <c r="C199" s="11">
        <v>8036</v>
      </c>
      <c r="D199" s="9" t="s">
        <v>156</v>
      </c>
      <c r="E199" s="11" t="s">
        <v>157</v>
      </c>
      <c r="F199" s="11">
        <v>-1780</v>
      </c>
      <c r="G199" s="8">
        <v>-1400</v>
      </c>
      <c r="H199" s="8">
        <v>-1400</v>
      </c>
      <c r="I199" s="9"/>
    </row>
    <row r="200" spans="1:9" ht="35" thickBot="1" x14ac:dyDescent="0.25">
      <c r="A200" s="9"/>
      <c r="B200" s="9"/>
      <c r="C200" s="11">
        <v>8037</v>
      </c>
      <c r="D200" s="9" t="s">
        <v>158</v>
      </c>
      <c r="E200" s="11">
        <v>-500</v>
      </c>
      <c r="G200" s="8">
        <v>-500</v>
      </c>
      <c r="H200" s="8">
        <v>-500</v>
      </c>
      <c r="I200" s="9"/>
    </row>
    <row r="201" spans="1:9" ht="35" thickBot="1" x14ac:dyDescent="0.25">
      <c r="A201" s="9"/>
      <c r="B201" s="9"/>
      <c r="C201" s="11">
        <v>8038</v>
      </c>
      <c r="D201" s="9" t="s">
        <v>159</v>
      </c>
      <c r="E201" s="25">
        <v>-600</v>
      </c>
      <c r="F201" s="25">
        <v>-1123.67</v>
      </c>
      <c r="G201" s="26">
        <v>-600</v>
      </c>
      <c r="H201" s="26">
        <v>-600</v>
      </c>
      <c r="I201" s="9"/>
    </row>
    <row r="202" spans="1:9" ht="18" thickBot="1" x14ac:dyDescent="0.25">
      <c r="A202" s="9"/>
      <c r="B202" s="9"/>
      <c r="C202" s="9"/>
      <c r="D202" s="9"/>
      <c r="E202" s="23" t="s">
        <v>123</v>
      </c>
      <c r="F202" s="24">
        <f t="shared" ref="F202" si="21">SUM(F198:F201)</f>
        <v>-3209.5</v>
      </c>
      <c r="G202" s="24">
        <f>SUM(G198:G201)</f>
        <v>-3100</v>
      </c>
      <c r="H202" s="24">
        <f>SUM(H198:H201)</f>
        <v>-3100</v>
      </c>
      <c r="I202" s="9"/>
    </row>
    <row r="203" spans="1:9" ht="17" thickBot="1" x14ac:dyDescent="0.25">
      <c r="A203" s="9"/>
      <c r="B203" s="9"/>
      <c r="C203" s="9"/>
      <c r="D203" s="9"/>
      <c r="E203" s="9"/>
      <c r="F203" s="9"/>
      <c r="G203" s="10"/>
      <c r="H203" s="10"/>
      <c r="I203" s="9"/>
    </row>
    <row r="204" spans="1:9" ht="18" thickBot="1" x14ac:dyDescent="0.25">
      <c r="A204" s="9"/>
      <c r="B204" s="15" t="s">
        <v>32</v>
      </c>
      <c r="C204" s="15"/>
      <c r="D204" s="15"/>
      <c r="E204" s="13">
        <v>-500</v>
      </c>
      <c r="F204" s="12">
        <f t="shared" ref="F204" si="22">F202+F196</f>
        <v>-801.5</v>
      </c>
      <c r="G204" s="12">
        <f>G202+G196</f>
        <v>-400</v>
      </c>
      <c r="H204" s="12">
        <f>H202+H196</f>
        <v>0</v>
      </c>
      <c r="I204" s="9"/>
    </row>
    <row r="205" spans="1:9" ht="17" thickBot="1" x14ac:dyDescent="0.25">
      <c r="A205" s="9"/>
      <c r="B205" s="9"/>
      <c r="C205" s="9"/>
      <c r="D205" s="9"/>
      <c r="E205" s="9"/>
      <c r="F205" s="9"/>
      <c r="G205" s="10"/>
      <c r="H205" s="10"/>
      <c r="I205" s="9"/>
    </row>
    <row r="206" spans="1:9" ht="17" thickBot="1" x14ac:dyDescent="0.25">
      <c r="A206" s="9"/>
      <c r="B206" s="9"/>
      <c r="C206" s="9"/>
      <c r="D206" s="9"/>
      <c r="E206" s="9"/>
      <c r="F206" s="9"/>
      <c r="G206" s="10"/>
      <c r="H206" s="10"/>
      <c r="I206" s="9"/>
    </row>
    <row r="207" spans="1:9" ht="18" thickBot="1" x14ac:dyDescent="0.25">
      <c r="A207" s="4" t="s">
        <v>160</v>
      </c>
      <c r="B207" s="9"/>
      <c r="C207" s="9"/>
      <c r="D207" s="9"/>
      <c r="E207" s="9"/>
      <c r="F207" s="9"/>
      <c r="G207" s="10"/>
      <c r="H207" s="10"/>
      <c r="I207" s="9"/>
    </row>
    <row r="208" spans="1:9" ht="18" thickBot="1" x14ac:dyDescent="0.25">
      <c r="A208" s="9"/>
      <c r="B208" s="9" t="s">
        <v>9</v>
      </c>
      <c r="C208" s="11">
        <v>8041</v>
      </c>
      <c r="D208" s="9" t="s">
        <v>161</v>
      </c>
      <c r="E208" s="11">
        <v>50</v>
      </c>
      <c r="F208" s="11">
        <v>66.5</v>
      </c>
      <c r="G208" s="8">
        <v>50</v>
      </c>
      <c r="H208" s="8">
        <v>50</v>
      </c>
      <c r="I208" s="9"/>
    </row>
    <row r="209" spans="1:9" ht="18" thickBot="1" x14ac:dyDescent="0.25">
      <c r="A209" s="9"/>
      <c r="B209" s="9"/>
      <c r="C209" s="11">
        <v>8042</v>
      </c>
      <c r="D209" s="9" t="s">
        <v>162</v>
      </c>
      <c r="E209" s="13">
        <v>0</v>
      </c>
      <c r="F209" s="13"/>
      <c r="G209" s="12">
        <v>0</v>
      </c>
      <c r="H209" s="12">
        <v>0</v>
      </c>
      <c r="I209" s="9"/>
    </row>
    <row r="210" spans="1:9" ht="17" thickBot="1" x14ac:dyDescent="0.25">
      <c r="A210" s="9"/>
      <c r="B210" s="9"/>
      <c r="C210" s="9"/>
      <c r="D210" s="9"/>
      <c r="E210" s="11">
        <v>50</v>
      </c>
      <c r="F210" s="8">
        <f t="shared" ref="F210" si="23">SUM(F206:F209)</f>
        <v>66.5</v>
      </c>
      <c r="G210" s="8">
        <f>SUM(G206:G209)</f>
        <v>50</v>
      </c>
      <c r="H210" s="8">
        <f>SUM(H206:H209)</f>
        <v>50</v>
      </c>
      <c r="I210" s="9"/>
    </row>
    <row r="211" spans="1:9" ht="17" thickBot="1" x14ac:dyDescent="0.25">
      <c r="A211" s="9"/>
      <c r="B211" s="9"/>
      <c r="C211" s="9"/>
      <c r="D211" s="9"/>
      <c r="E211" s="9"/>
      <c r="F211" s="9"/>
      <c r="G211" s="10"/>
      <c r="H211" s="10"/>
      <c r="I211" s="9"/>
    </row>
    <row r="212" spans="1:9" ht="18" thickBot="1" x14ac:dyDescent="0.25">
      <c r="A212" s="9"/>
      <c r="B212" s="9" t="s">
        <v>99</v>
      </c>
      <c r="C212" s="11">
        <v>8145</v>
      </c>
      <c r="D212" s="9" t="s">
        <v>163</v>
      </c>
      <c r="E212" s="11">
        <v>0</v>
      </c>
      <c r="F212" s="11"/>
      <c r="G212" s="8">
        <v>0</v>
      </c>
      <c r="H212" s="8">
        <v>0</v>
      </c>
      <c r="I212" s="9"/>
    </row>
    <row r="213" spans="1:9" ht="18" thickBot="1" x14ac:dyDescent="0.25">
      <c r="A213" s="9"/>
      <c r="B213" s="9"/>
      <c r="C213" s="11">
        <v>8146</v>
      </c>
      <c r="D213" s="9" t="s">
        <v>164</v>
      </c>
      <c r="E213" s="13" t="s">
        <v>60</v>
      </c>
      <c r="F213" s="13"/>
      <c r="G213" s="12">
        <v>0</v>
      </c>
      <c r="H213" s="12">
        <v>0</v>
      </c>
      <c r="I213" s="9"/>
    </row>
    <row r="214" spans="1:9" ht="17" thickBot="1" x14ac:dyDescent="0.25">
      <c r="A214" s="9"/>
      <c r="B214" s="9"/>
      <c r="C214" s="9"/>
      <c r="D214" s="9"/>
      <c r="E214" s="11">
        <v>-1000</v>
      </c>
      <c r="F214" s="11"/>
      <c r="G214" s="8">
        <v>0</v>
      </c>
      <c r="H214" s="8">
        <v>0</v>
      </c>
      <c r="I214" s="9"/>
    </row>
    <row r="215" spans="1:9" ht="17" thickBot="1" x14ac:dyDescent="0.25">
      <c r="A215" s="9"/>
      <c r="B215" s="9"/>
      <c r="C215" s="9"/>
      <c r="D215" s="9"/>
      <c r="E215" s="9"/>
      <c r="F215" s="9"/>
      <c r="G215" s="10"/>
      <c r="H215" s="10"/>
      <c r="I215" s="9"/>
    </row>
    <row r="216" spans="1:9" ht="17" thickBot="1" x14ac:dyDescent="0.25">
      <c r="A216" s="5" t="s">
        <v>165</v>
      </c>
      <c r="B216" s="9"/>
      <c r="C216" s="9"/>
      <c r="D216" s="9"/>
      <c r="E216" s="9"/>
      <c r="F216" s="9"/>
      <c r="G216" s="10"/>
      <c r="H216" s="10"/>
      <c r="I216" s="9"/>
    </row>
    <row r="217" spans="1:9" ht="18" thickBot="1" x14ac:dyDescent="0.25">
      <c r="A217" s="9"/>
      <c r="B217" s="15" t="s">
        <v>9</v>
      </c>
      <c r="C217" s="15"/>
      <c r="D217" s="15"/>
      <c r="E217" s="13">
        <f>38600+14000+5</f>
        <v>52605</v>
      </c>
      <c r="F217" s="12">
        <f>F210+F196+F183+F167+F153+F142+F147</f>
        <v>55038.390000000007</v>
      </c>
      <c r="G217" s="12">
        <f>G210+G196+G183+G167+G153+G142+G147</f>
        <v>188750</v>
      </c>
      <c r="H217" s="12">
        <f t="shared" ref="H217" si="24">H210+H196+H183+H167+H153+H142+H147</f>
        <v>71900</v>
      </c>
      <c r="I217" s="9"/>
    </row>
    <row r="218" spans="1:9" ht="17" thickBot="1" x14ac:dyDescent="0.25">
      <c r="A218" s="9"/>
      <c r="B218" s="9"/>
      <c r="C218" s="9"/>
      <c r="D218" s="9"/>
      <c r="E218" s="9"/>
      <c r="F218" s="9"/>
      <c r="G218" s="10"/>
      <c r="H218" s="10"/>
      <c r="I218" s="9"/>
    </row>
    <row r="219" spans="1:9" ht="18" thickBot="1" x14ac:dyDescent="0.25">
      <c r="A219" s="9"/>
      <c r="B219" s="15" t="s">
        <v>99</v>
      </c>
      <c r="C219" s="15"/>
      <c r="D219" s="15"/>
      <c r="E219" s="13">
        <f>-27800-15000-5600</f>
        <v>-48400</v>
      </c>
      <c r="F219" s="12">
        <f>F214+F202+F188+F175+F159+F148+F143</f>
        <v>-42742.02</v>
      </c>
      <c r="G219" s="12">
        <f>G214+G202+G188+G175+G159+G148+G143</f>
        <v>-188500</v>
      </c>
      <c r="H219" s="12">
        <f t="shared" ref="H219" si="25">H214+H202+H188+H175+H159+H148+H143</f>
        <v>-58750</v>
      </c>
      <c r="I219" s="9"/>
    </row>
    <row r="220" spans="1:9" ht="17" thickBot="1" x14ac:dyDescent="0.25">
      <c r="A220" s="9"/>
      <c r="B220" s="9"/>
      <c r="C220" s="9"/>
      <c r="D220" s="9"/>
      <c r="E220" s="9"/>
      <c r="F220" s="9"/>
      <c r="G220" s="10"/>
      <c r="H220" s="10"/>
      <c r="I220" s="9"/>
    </row>
    <row r="221" spans="1:9" ht="18" thickBot="1" x14ac:dyDescent="0.25">
      <c r="A221" s="9"/>
      <c r="B221" s="15" t="s">
        <v>32</v>
      </c>
      <c r="C221" s="15"/>
      <c r="D221" s="15"/>
      <c r="E221" s="12">
        <f t="shared" ref="E221:H221" si="26">E217+E219</f>
        <v>4205</v>
      </c>
      <c r="F221" s="12">
        <f t="shared" si="26"/>
        <v>12296.37000000001</v>
      </c>
      <c r="G221" s="12">
        <f>G217+G219</f>
        <v>250</v>
      </c>
      <c r="H221" s="12">
        <f t="shared" si="26"/>
        <v>13150</v>
      </c>
      <c r="I221" s="9"/>
    </row>
    <row r="222" spans="1:9" ht="17" thickBot="1" x14ac:dyDescent="0.25">
      <c r="A222" s="9"/>
      <c r="B222" s="9"/>
      <c r="C222" s="9"/>
      <c r="D222" s="9"/>
      <c r="E222" s="9"/>
      <c r="F222" s="9"/>
      <c r="G222" s="10"/>
      <c r="H222" s="10"/>
      <c r="I222" s="9"/>
    </row>
    <row r="223" spans="1:9" ht="52" thickBot="1" x14ac:dyDescent="0.25">
      <c r="A223" s="6" t="s">
        <v>166</v>
      </c>
      <c r="B223" s="20"/>
      <c r="C223" s="20"/>
      <c r="D223" s="20"/>
      <c r="E223" s="21">
        <f>E221+E138</f>
        <v>1105</v>
      </c>
      <c r="F223" s="21">
        <f>F221+F138</f>
        <v>14046.590000000007</v>
      </c>
      <c r="G223" s="21">
        <f>G221+G138</f>
        <v>1525</v>
      </c>
      <c r="H223" s="21">
        <f>H221+H138</f>
        <v>9985</v>
      </c>
      <c r="I223" s="35" t="s">
        <v>172</v>
      </c>
    </row>
    <row r="224" spans="1:9" ht="18" thickTop="1" thickBot="1" x14ac:dyDescent="0.25">
      <c r="A224" s="9"/>
      <c r="B224" s="9"/>
      <c r="C224" s="9"/>
      <c r="D224" s="9"/>
      <c r="E224" s="9"/>
      <c r="F224" s="9"/>
      <c r="G224" s="10"/>
      <c r="H224" s="10"/>
      <c r="I224" s="9"/>
    </row>
    <row r="225" spans="1:9" ht="17" thickBot="1" x14ac:dyDescent="0.25">
      <c r="A225" s="9"/>
      <c r="B225" s="9"/>
      <c r="C225" s="9"/>
      <c r="D225" s="9"/>
      <c r="E225" s="9"/>
      <c r="F225" s="9"/>
      <c r="G225" s="10"/>
      <c r="H225" s="10"/>
      <c r="I225" s="9"/>
    </row>
    <row r="226" spans="1:9" ht="17" thickBot="1" x14ac:dyDescent="0.25">
      <c r="A226" s="9"/>
      <c r="B226" s="9"/>
      <c r="C226" s="9"/>
      <c r="D226" s="9"/>
      <c r="E226" s="9"/>
      <c r="F226" s="9"/>
      <c r="G226" s="10"/>
      <c r="H226" s="10"/>
      <c r="I226" s="9"/>
    </row>
    <row r="227" spans="1:9" ht="17" thickBot="1" x14ac:dyDescent="0.25">
      <c r="A227" s="9"/>
      <c r="B227" s="9"/>
      <c r="C227" s="9"/>
      <c r="D227" s="9"/>
      <c r="E227" s="9"/>
      <c r="F227" s="9"/>
      <c r="G227" s="10"/>
      <c r="H227" s="10"/>
      <c r="I227" s="9"/>
    </row>
    <row r="228" spans="1:9" ht="17" thickBot="1" x14ac:dyDescent="0.25">
      <c r="A228" s="9"/>
      <c r="B228" s="9"/>
      <c r="C228" s="9"/>
      <c r="D228" s="9"/>
      <c r="E228" s="9"/>
      <c r="F228" s="9"/>
      <c r="G228" s="10"/>
      <c r="H228" s="10"/>
      <c r="I228" s="9"/>
    </row>
    <row r="229" spans="1:9" ht="17" thickBot="1" x14ac:dyDescent="0.25">
      <c r="A229" s="9"/>
      <c r="B229" s="9"/>
      <c r="C229" s="9"/>
      <c r="D229" s="9"/>
      <c r="E229" s="9"/>
      <c r="F229" s="9"/>
      <c r="G229" s="10"/>
      <c r="H229" s="10"/>
      <c r="I229" s="9"/>
    </row>
    <row r="230" spans="1:9" ht="17" thickBot="1" x14ac:dyDescent="0.25">
      <c r="A230" s="9"/>
      <c r="B230" s="9"/>
      <c r="C230" s="9"/>
      <c r="D230" s="9"/>
      <c r="E230" s="9"/>
      <c r="F230" s="9"/>
      <c r="G230" s="10"/>
      <c r="H230" s="10"/>
      <c r="I230" s="9"/>
    </row>
    <row r="231" spans="1:9" ht="17" thickBot="1" x14ac:dyDescent="0.25">
      <c r="A231" s="9"/>
      <c r="B231" s="9"/>
      <c r="C231" s="9"/>
      <c r="D231" s="9"/>
      <c r="E231" s="9"/>
      <c r="F231" s="9"/>
      <c r="G231" s="10"/>
      <c r="H231" s="10"/>
      <c r="I231" s="9"/>
    </row>
    <row r="232" spans="1:9" ht="17" thickBot="1" x14ac:dyDescent="0.25">
      <c r="A232" s="9"/>
      <c r="B232" s="9"/>
      <c r="C232" s="9"/>
      <c r="D232" s="9"/>
      <c r="E232" s="9"/>
      <c r="F232" s="9"/>
      <c r="G232" s="10"/>
      <c r="H232" s="10"/>
      <c r="I232" s="9"/>
    </row>
    <row r="233" spans="1:9" ht="17" thickBot="1" x14ac:dyDescent="0.25">
      <c r="A233" s="9"/>
      <c r="B233" s="9"/>
      <c r="C233" s="9"/>
      <c r="D233" s="9"/>
      <c r="E233" s="9"/>
      <c r="F233" s="9"/>
      <c r="G233" s="10"/>
      <c r="H233" s="10"/>
      <c r="I233" s="9"/>
    </row>
    <row r="234" spans="1:9" ht="17" thickBot="1" x14ac:dyDescent="0.25">
      <c r="A234" s="9"/>
      <c r="B234" s="9"/>
      <c r="C234" s="9"/>
      <c r="D234" s="9"/>
      <c r="E234" s="9"/>
      <c r="F234" s="9"/>
      <c r="G234" s="10"/>
      <c r="H234" s="10"/>
      <c r="I234" s="9"/>
    </row>
    <row r="235" spans="1:9" ht="17" thickBot="1" x14ac:dyDescent="0.25">
      <c r="A235" s="9"/>
      <c r="B235" s="9"/>
      <c r="C235" s="9"/>
      <c r="D235" s="9"/>
      <c r="E235" s="9"/>
      <c r="F235" s="9"/>
      <c r="G235" s="10"/>
      <c r="H235" s="10"/>
      <c r="I235" s="9"/>
    </row>
    <row r="236" spans="1:9" ht="17" thickBot="1" x14ac:dyDescent="0.25">
      <c r="A236" s="9"/>
      <c r="B236" s="9"/>
      <c r="C236" s="9"/>
      <c r="D236" s="9"/>
      <c r="E236" s="9"/>
      <c r="F236" s="9"/>
      <c r="G236" s="10"/>
      <c r="H236" s="10"/>
      <c r="I236" s="9"/>
    </row>
    <row r="237" spans="1:9" ht="17" thickBot="1" x14ac:dyDescent="0.25">
      <c r="A237" s="9"/>
      <c r="B237" s="9"/>
      <c r="C237" s="9"/>
      <c r="D237" s="9"/>
      <c r="E237" s="9"/>
      <c r="F237" s="9"/>
      <c r="G237" s="10"/>
      <c r="H237" s="10"/>
      <c r="I237" s="9"/>
    </row>
    <row r="238" spans="1:9" ht="17" thickBot="1" x14ac:dyDescent="0.25">
      <c r="D238" s="9"/>
      <c r="E238" s="22"/>
      <c r="F238" s="22"/>
    </row>
    <row r="239" spans="1:9" ht="17" thickBot="1" x14ac:dyDescent="0.25">
      <c r="D239" s="9"/>
      <c r="E239" s="22"/>
      <c r="F239" s="22"/>
    </row>
    <row r="240" spans="1:9" ht="17" thickBot="1" x14ac:dyDescent="0.25">
      <c r="D240" s="9"/>
      <c r="E240" s="22"/>
      <c r="F240" s="22"/>
    </row>
    <row r="241" spans="4:6" ht="17" thickBot="1" x14ac:dyDescent="0.25">
      <c r="D241" s="9"/>
      <c r="E241" s="22"/>
      <c r="F241" s="22"/>
    </row>
    <row r="242" spans="4:6" ht="17" thickBot="1" x14ac:dyDescent="0.25">
      <c r="D242" s="9"/>
      <c r="E242" s="22"/>
      <c r="F242" s="22"/>
    </row>
    <row r="243" spans="4:6" ht="17" thickBot="1" x14ac:dyDescent="0.25">
      <c r="D243" s="9"/>
      <c r="E243" s="22"/>
      <c r="F243" s="22"/>
    </row>
    <row r="244" spans="4:6" ht="17" thickBot="1" x14ac:dyDescent="0.25">
      <c r="D244" s="9"/>
      <c r="E244" s="22"/>
      <c r="F244" s="22"/>
    </row>
    <row r="245" spans="4:6" ht="17" thickBot="1" x14ac:dyDescent="0.25">
      <c r="D245" s="9"/>
      <c r="E245" s="22"/>
      <c r="F245" s="22"/>
    </row>
    <row r="246" spans="4:6" ht="17" thickBot="1" x14ac:dyDescent="0.25">
      <c r="D246" s="9"/>
      <c r="E246" s="22"/>
      <c r="F246" s="22"/>
    </row>
    <row r="247" spans="4:6" ht="17" thickBot="1" x14ac:dyDescent="0.25">
      <c r="D247" s="9"/>
      <c r="E247" s="22"/>
      <c r="F247" s="22"/>
    </row>
    <row r="248" spans="4:6" ht="17" thickBot="1" x14ac:dyDescent="0.25">
      <c r="D248" s="9"/>
      <c r="E248" s="22"/>
      <c r="F248" s="22"/>
    </row>
    <row r="249" spans="4:6" ht="17" thickBot="1" x14ac:dyDescent="0.25">
      <c r="D249" s="9"/>
      <c r="E249" s="22"/>
      <c r="F249" s="22"/>
    </row>
    <row r="250" spans="4:6" ht="17" thickBot="1" x14ac:dyDescent="0.25">
      <c r="D250" s="9"/>
      <c r="E250" s="22"/>
      <c r="F250" s="22"/>
    </row>
    <row r="251" spans="4:6" ht="17" thickBot="1" x14ac:dyDescent="0.25">
      <c r="D251" s="9"/>
      <c r="E251" s="22"/>
      <c r="F251" s="22"/>
    </row>
    <row r="252" spans="4:6" ht="17" thickBot="1" x14ac:dyDescent="0.25">
      <c r="D252" s="9"/>
      <c r="E252" s="22"/>
      <c r="F252" s="22"/>
    </row>
    <row r="253" spans="4:6" ht="17" thickBot="1" x14ac:dyDescent="0.25">
      <c r="D253" s="9"/>
      <c r="E253" s="22"/>
      <c r="F253" s="22"/>
    </row>
    <row r="254" spans="4:6" ht="17" thickBot="1" x14ac:dyDescent="0.25">
      <c r="D254" s="9"/>
      <c r="E254" s="22"/>
      <c r="F254" s="22"/>
    </row>
    <row r="255" spans="4:6" ht="17" thickBot="1" x14ac:dyDescent="0.25">
      <c r="D255" s="9"/>
      <c r="E255" s="22"/>
      <c r="F255" s="22"/>
    </row>
    <row r="256" spans="4:6" ht="17" thickBot="1" x14ac:dyDescent="0.25">
      <c r="D256" s="9"/>
      <c r="E256" s="22"/>
      <c r="F256" s="22"/>
    </row>
    <row r="257" spans="4:6" ht="17" thickBot="1" x14ac:dyDescent="0.25">
      <c r="D257" s="9"/>
      <c r="E257" s="22"/>
      <c r="F257" s="22"/>
    </row>
    <row r="258" spans="4:6" ht="17" thickBot="1" x14ac:dyDescent="0.25">
      <c r="D258" s="9"/>
      <c r="E258" s="22"/>
      <c r="F258" s="22"/>
    </row>
    <row r="259" spans="4:6" ht="17" thickBot="1" x14ac:dyDescent="0.25">
      <c r="D259" s="9"/>
      <c r="E259" s="22"/>
      <c r="F259" s="22"/>
    </row>
    <row r="260" spans="4:6" ht="17" thickBot="1" x14ac:dyDescent="0.25">
      <c r="D260" s="9"/>
      <c r="E260" s="22"/>
      <c r="F260" s="22"/>
    </row>
    <row r="261" spans="4:6" ht="17" thickBot="1" x14ac:dyDescent="0.25">
      <c r="D261" s="9"/>
      <c r="E261" s="22"/>
      <c r="F261" s="22"/>
    </row>
    <row r="262" spans="4:6" ht="17" thickBot="1" x14ac:dyDescent="0.25">
      <c r="D262" s="9"/>
      <c r="E262" s="22"/>
      <c r="F262" s="22"/>
    </row>
    <row r="263" spans="4:6" ht="17" thickBot="1" x14ac:dyDescent="0.25">
      <c r="D263" s="9"/>
      <c r="E263" s="22"/>
      <c r="F263" s="22"/>
    </row>
    <row r="264" spans="4:6" ht="17" thickBot="1" x14ac:dyDescent="0.25">
      <c r="D264" s="9"/>
      <c r="E264" s="22"/>
      <c r="F264" s="22"/>
    </row>
    <row r="265" spans="4:6" ht="17" thickBot="1" x14ac:dyDescent="0.25">
      <c r="D265" s="9"/>
      <c r="E265" s="22"/>
      <c r="F265" s="22"/>
    </row>
    <row r="266" spans="4:6" ht="17" thickBot="1" x14ac:dyDescent="0.25">
      <c r="D266" s="9"/>
      <c r="E266" s="22"/>
      <c r="F266" s="22"/>
    </row>
    <row r="267" spans="4:6" ht="17" thickBot="1" x14ac:dyDescent="0.25">
      <c r="D267" s="9"/>
      <c r="E267" s="22"/>
      <c r="F267" s="22"/>
    </row>
    <row r="268" spans="4:6" ht="17" thickBot="1" x14ac:dyDescent="0.25">
      <c r="D268" s="9"/>
      <c r="E268" s="22"/>
      <c r="F268" s="22"/>
    </row>
    <row r="269" spans="4:6" ht="17" thickBot="1" x14ac:dyDescent="0.25">
      <c r="D269" s="9"/>
      <c r="E269" s="22"/>
      <c r="F269" s="22"/>
    </row>
    <row r="270" spans="4:6" ht="17" thickBot="1" x14ac:dyDescent="0.25">
      <c r="D270" s="9"/>
      <c r="E270" s="22"/>
      <c r="F270" s="22"/>
    </row>
    <row r="271" spans="4:6" ht="17" thickBot="1" x14ac:dyDescent="0.25">
      <c r="D271" s="9"/>
      <c r="E271" s="22"/>
      <c r="F271" s="22"/>
    </row>
    <row r="272" spans="4:6" ht="17" thickBot="1" x14ac:dyDescent="0.25">
      <c r="D272" s="9"/>
      <c r="E272" s="22"/>
      <c r="F272" s="22"/>
    </row>
    <row r="273" spans="4:6" ht="17" thickBot="1" x14ac:dyDescent="0.25">
      <c r="D273" s="9"/>
      <c r="E273" s="22"/>
      <c r="F273" s="22"/>
    </row>
    <row r="274" spans="4:6" ht="17" thickBot="1" x14ac:dyDescent="0.25">
      <c r="D274" s="9"/>
      <c r="E274" s="22"/>
      <c r="F274" s="22"/>
    </row>
    <row r="275" spans="4:6" ht="17" thickBot="1" x14ac:dyDescent="0.25">
      <c r="D275" s="9"/>
      <c r="E275" s="22"/>
      <c r="F275" s="22"/>
    </row>
    <row r="276" spans="4:6" ht="17" thickBot="1" x14ac:dyDescent="0.25">
      <c r="D276" s="9"/>
      <c r="E276" s="22"/>
      <c r="F276" s="22"/>
    </row>
    <row r="277" spans="4:6" ht="17" thickBot="1" x14ac:dyDescent="0.25">
      <c r="D277" s="9"/>
      <c r="E277" s="22"/>
      <c r="F277" s="22"/>
    </row>
    <row r="278" spans="4:6" ht="17" thickBot="1" x14ac:dyDescent="0.25">
      <c r="D278" s="9"/>
      <c r="E278" s="22"/>
      <c r="F278" s="22"/>
    </row>
    <row r="279" spans="4:6" ht="17" thickBot="1" x14ac:dyDescent="0.25">
      <c r="D279" s="9"/>
      <c r="E279" s="22"/>
      <c r="F279" s="22"/>
    </row>
    <row r="280" spans="4:6" ht="17" thickBot="1" x14ac:dyDescent="0.25">
      <c r="D280" s="9"/>
      <c r="E280" s="22"/>
      <c r="F280" s="22"/>
    </row>
    <row r="281" spans="4:6" ht="17" thickBot="1" x14ac:dyDescent="0.25">
      <c r="D281" s="9"/>
      <c r="E281" s="22"/>
      <c r="F281" s="22"/>
    </row>
    <row r="282" spans="4:6" ht="17" thickBot="1" x14ac:dyDescent="0.25">
      <c r="D282" s="9"/>
      <c r="E282" s="22"/>
      <c r="F282" s="22"/>
    </row>
    <row r="283" spans="4:6" ht="17" thickBot="1" x14ac:dyDescent="0.25">
      <c r="D283" s="9"/>
      <c r="E283" s="22"/>
      <c r="F283" s="22"/>
    </row>
    <row r="284" spans="4:6" ht="17" thickBot="1" x14ac:dyDescent="0.25">
      <c r="D284" s="9"/>
      <c r="E284" s="22"/>
      <c r="F284" s="22"/>
    </row>
    <row r="285" spans="4:6" ht="17" thickBot="1" x14ac:dyDescent="0.25">
      <c r="D285" s="9"/>
      <c r="E285" s="22"/>
      <c r="F285" s="22"/>
    </row>
    <row r="286" spans="4:6" ht="17" thickBot="1" x14ac:dyDescent="0.25">
      <c r="D286" s="9"/>
      <c r="E286" s="22"/>
      <c r="F286" s="22"/>
    </row>
    <row r="287" spans="4:6" ht="17" thickBot="1" x14ac:dyDescent="0.25">
      <c r="D287" s="9"/>
      <c r="E287" s="22"/>
      <c r="F287" s="22"/>
    </row>
    <row r="288" spans="4:6" ht="17" thickBot="1" x14ac:dyDescent="0.25">
      <c r="D288" s="9"/>
      <c r="E288" s="22"/>
      <c r="F288" s="22"/>
    </row>
    <row r="289" spans="4:6" ht="17" thickBot="1" x14ac:dyDescent="0.25">
      <c r="D289" s="9"/>
      <c r="E289" s="22"/>
      <c r="F289" s="22"/>
    </row>
    <row r="290" spans="4:6" ht="17" thickBot="1" x14ac:dyDescent="0.25">
      <c r="D290" s="9"/>
      <c r="E290" s="22"/>
      <c r="F290" s="22"/>
    </row>
    <row r="291" spans="4:6" ht="17" thickBot="1" x14ac:dyDescent="0.25">
      <c r="D291" s="9"/>
      <c r="E291" s="22"/>
      <c r="F291" s="22"/>
    </row>
    <row r="292" spans="4:6" ht="17" thickBot="1" x14ac:dyDescent="0.25">
      <c r="D292" s="9"/>
      <c r="E292" s="22"/>
      <c r="F292" s="22"/>
    </row>
    <row r="293" spans="4:6" ht="17" thickBot="1" x14ac:dyDescent="0.25">
      <c r="D293" s="9"/>
      <c r="E293" s="22"/>
      <c r="F293" s="22"/>
    </row>
    <row r="294" spans="4:6" ht="17" thickBot="1" x14ac:dyDescent="0.25">
      <c r="D294" s="9"/>
      <c r="E294" s="22"/>
      <c r="F294" s="22"/>
    </row>
    <row r="295" spans="4:6" ht="17" thickBot="1" x14ac:dyDescent="0.25">
      <c r="D295" s="9"/>
      <c r="E295" s="22"/>
      <c r="F295" s="22"/>
    </row>
    <row r="296" spans="4:6" ht="17" thickBot="1" x14ac:dyDescent="0.25">
      <c r="D296" s="9"/>
      <c r="E296" s="22"/>
      <c r="F296" s="22"/>
    </row>
    <row r="297" spans="4:6" ht="17" thickBot="1" x14ac:dyDescent="0.25">
      <c r="D297" s="9"/>
      <c r="E297" s="22"/>
      <c r="F297" s="22"/>
    </row>
    <row r="298" spans="4:6" ht="17" thickBot="1" x14ac:dyDescent="0.25">
      <c r="D298" s="9"/>
      <c r="E298" s="22"/>
      <c r="F298" s="22"/>
    </row>
    <row r="299" spans="4:6" ht="17" thickBot="1" x14ac:dyDescent="0.25">
      <c r="D299" s="9"/>
      <c r="E299" s="22"/>
      <c r="F299" s="22"/>
    </row>
    <row r="300" spans="4:6" ht="17" thickBot="1" x14ac:dyDescent="0.25">
      <c r="D300" s="9"/>
      <c r="E300" s="22"/>
      <c r="F300" s="22"/>
    </row>
    <row r="301" spans="4:6" ht="17" thickBot="1" x14ac:dyDescent="0.25">
      <c r="D301" s="9"/>
      <c r="E301" s="22"/>
      <c r="F301" s="22"/>
    </row>
    <row r="302" spans="4:6" ht="17" thickBot="1" x14ac:dyDescent="0.25">
      <c r="D302" s="9"/>
      <c r="E302" s="22"/>
      <c r="F302" s="22"/>
    </row>
    <row r="303" spans="4:6" ht="17" thickBot="1" x14ac:dyDescent="0.25">
      <c r="D303" s="9"/>
      <c r="E303" s="22"/>
      <c r="F303" s="22"/>
    </row>
    <row r="304" spans="4:6" ht="17" thickBot="1" x14ac:dyDescent="0.25">
      <c r="D304" s="9"/>
      <c r="E304" s="22"/>
      <c r="F304" s="22"/>
    </row>
    <row r="305" spans="4:6" ht="17" thickBot="1" x14ac:dyDescent="0.25">
      <c r="D305" s="9"/>
      <c r="E305" s="22"/>
      <c r="F305" s="22"/>
    </row>
    <row r="306" spans="4:6" ht="17" thickBot="1" x14ac:dyDescent="0.25">
      <c r="D306" s="9"/>
      <c r="E306" s="22"/>
      <c r="F306" s="22"/>
    </row>
    <row r="307" spans="4:6" ht="17" thickBot="1" x14ac:dyDescent="0.25">
      <c r="D307" s="9"/>
      <c r="E307" s="22"/>
      <c r="F307" s="22"/>
    </row>
    <row r="308" spans="4:6" ht="17" thickBot="1" x14ac:dyDescent="0.25">
      <c r="D308" s="9"/>
      <c r="E308" s="22"/>
      <c r="F308" s="22"/>
    </row>
    <row r="309" spans="4:6" ht="17" thickBot="1" x14ac:dyDescent="0.25">
      <c r="D309" s="9"/>
      <c r="E309" s="22"/>
      <c r="F309" s="22"/>
    </row>
    <row r="310" spans="4:6" ht="17" thickBot="1" x14ac:dyDescent="0.25">
      <c r="D310" s="9"/>
      <c r="E310" s="22"/>
      <c r="F310" s="22"/>
    </row>
    <row r="311" spans="4:6" ht="17" thickBot="1" x14ac:dyDescent="0.25">
      <c r="D311" s="9"/>
      <c r="E311" s="22"/>
      <c r="F311" s="22"/>
    </row>
    <row r="312" spans="4:6" ht="17" thickBot="1" x14ac:dyDescent="0.25">
      <c r="D312" s="9"/>
      <c r="E312" s="22"/>
      <c r="F312" s="22"/>
    </row>
    <row r="313" spans="4:6" ht="17" thickBot="1" x14ac:dyDescent="0.25">
      <c r="D313" s="9"/>
      <c r="E313" s="22"/>
      <c r="F313" s="22"/>
    </row>
    <row r="314" spans="4:6" ht="17" thickBot="1" x14ac:dyDescent="0.25">
      <c r="D314" s="9"/>
      <c r="E314" s="22"/>
      <c r="F314" s="22"/>
    </row>
    <row r="315" spans="4:6" ht="17" thickBot="1" x14ac:dyDescent="0.25">
      <c r="D315" s="9"/>
      <c r="E315" s="22"/>
      <c r="F315" s="22"/>
    </row>
    <row r="316" spans="4:6" ht="17" thickBot="1" x14ac:dyDescent="0.25">
      <c r="D316" s="9"/>
      <c r="E316" s="22"/>
      <c r="F316" s="22"/>
    </row>
    <row r="317" spans="4:6" ht="17" thickBot="1" x14ac:dyDescent="0.25">
      <c r="D317" s="9"/>
      <c r="E317" s="22"/>
      <c r="F317" s="22"/>
    </row>
    <row r="318" spans="4:6" ht="17" thickBot="1" x14ac:dyDescent="0.25">
      <c r="D318" s="9"/>
      <c r="E318" s="22"/>
      <c r="F318" s="22"/>
    </row>
    <row r="319" spans="4:6" ht="17" thickBot="1" x14ac:dyDescent="0.25">
      <c r="D319" s="9"/>
      <c r="E319" s="22"/>
      <c r="F319" s="22"/>
    </row>
    <row r="320" spans="4:6" ht="17" thickBot="1" x14ac:dyDescent="0.25">
      <c r="D320" s="9"/>
      <c r="E320" s="22"/>
      <c r="F320" s="22"/>
    </row>
    <row r="321" spans="4:6" ht="17" thickBot="1" x14ac:dyDescent="0.25">
      <c r="D321" s="9"/>
      <c r="E321" s="22"/>
      <c r="F321" s="22"/>
    </row>
    <row r="322" spans="4:6" ht="17" thickBot="1" x14ac:dyDescent="0.25">
      <c r="D322" s="9"/>
      <c r="E322" s="22"/>
      <c r="F322" s="22"/>
    </row>
    <row r="323" spans="4:6" ht="17" thickBot="1" x14ac:dyDescent="0.25">
      <c r="D323" s="9"/>
      <c r="E323" s="22"/>
      <c r="F323" s="22"/>
    </row>
    <row r="324" spans="4:6" ht="17" thickBot="1" x14ac:dyDescent="0.25">
      <c r="D324" s="9"/>
      <c r="E324" s="22"/>
      <c r="F324" s="22"/>
    </row>
    <row r="325" spans="4:6" ht="17" thickBot="1" x14ac:dyDescent="0.25">
      <c r="D325" s="9"/>
      <c r="E325" s="22"/>
      <c r="F325" s="22"/>
    </row>
    <row r="326" spans="4:6" ht="17" thickBot="1" x14ac:dyDescent="0.25">
      <c r="D326" s="9"/>
      <c r="E326" s="22"/>
      <c r="F326" s="22"/>
    </row>
    <row r="327" spans="4:6" ht="17" thickBot="1" x14ac:dyDescent="0.25">
      <c r="D327" s="9"/>
      <c r="E327" s="22"/>
      <c r="F327" s="22"/>
    </row>
    <row r="328" spans="4:6" ht="17" thickBot="1" x14ac:dyDescent="0.25">
      <c r="D328" s="9"/>
      <c r="E328" s="22"/>
      <c r="F328" s="22"/>
    </row>
    <row r="329" spans="4:6" ht="17" thickBot="1" x14ac:dyDescent="0.25">
      <c r="D329" s="9"/>
      <c r="E329" s="22"/>
      <c r="F329" s="22"/>
    </row>
    <row r="330" spans="4:6" ht="17" thickBot="1" x14ac:dyDescent="0.25">
      <c r="D330" s="9"/>
      <c r="E330" s="22"/>
      <c r="F330" s="22"/>
    </row>
    <row r="331" spans="4:6" ht="17" thickBot="1" x14ac:dyDescent="0.25">
      <c r="D331" s="9"/>
      <c r="E331" s="22"/>
      <c r="F331" s="22"/>
    </row>
    <row r="332" spans="4:6" ht="17" thickBot="1" x14ac:dyDescent="0.25">
      <c r="D332" s="9"/>
      <c r="E332" s="22"/>
      <c r="F332" s="22"/>
    </row>
    <row r="333" spans="4:6" ht="17" thickBot="1" x14ac:dyDescent="0.25">
      <c r="D333" s="9"/>
      <c r="E333" s="22"/>
      <c r="F333" s="22"/>
    </row>
    <row r="334" spans="4:6" ht="17" thickBot="1" x14ac:dyDescent="0.25">
      <c r="D334" s="9"/>
      <c r="E334" s="22"/>
      <c r="F334" s="22"/>
    </row>
    <row r="335" spans="4:6" ht="17" thickBot="1" x14ac:dyDescent="0.25">
      <c r="D335" s="9"/>
      <c r="E335" s="22"/>
      <c r="F335" s="22"/>
    </row>
    <row r="336" spans="4:6" ht="17" thickBot="1" x14ac:dyDescent="0.25">
      <c r="D336" s="9"/>
      <c r="E336" s="22"/>
      <c r="F336" s="22"/>
    </row>
    <row r="337" spans="4:6" ht="17" thickBot="1" x14ac:dyDescent="0.25">
      <c r="D337" s="9"/>
      <c r="E337" s="22"/>
      <c r="F337" s="22"/>
    </row>
    <row r="338" spans="4:6" ht="17" thickBot="1" x14ac:dyDescent="0.25">
      <c r="D338" s="9"/>
      <c r="E338" s="22"/>
      <c r="F338" s="22"/>
    </row>
    <row r="339" spans="4:6" ht="17" thickBot="1" x14ac:dyDescent="0.25">
      <c r="D339" s="9"/>
      <c r="E339" s="22"/>
      <c r="F339" s="22"/>
    </row>
    <row r="340" spans="4:6" ht="17" thickBot="1" x14ac:dyDescent="0.25">
      <c r="D340" s="9"/>
      <c r="E340" s="22"/>
      <c r="F340" s="22"/>
    </row>
    <row r="341" spans="4:6" ht="17" thickBot="1" x14ac:dyDescent="0.25">
      <c r="D341" s="9"/>
      <c r="E341" s="22"/>
      <c r="F341" s="22"/>
    </row>
    <row r="342" spans="4:6" ht="17" thickBot="1" x14ac:dyDescent="0.25">
      <c r="D342" s="9"/>
      <c r="E342" s="22"/>
      <c r="F342" s="22"/>
    </row>
    <row r="343" spans="4:6" ht="17" thickBot="1" x14ac:dyDescent="0.25">
      <c r="D343" s="9"/>
      <c r="E343" s="22"/>
      <c r="F343" s="22"/>
    </row>
    <row r="344" spans="4:6" ht="17" thickBot="1" x14ac:dyDescent="0.25">
      <c r="D344" s="9"/>
      <c r="E344" s="22"/>
      <c r="F344" s="22"/>
    </row>
    <row r="345" spans="4:6" ht="17" thickBot="1" x14ac:dyDescent="0.25">
      <c r="D345" s="9"/>
      <c r="E345" s="22"/>
      <c r="F345" s="22"/>
    </row>
    <row r="346" spans="4:6" ht="17" thickBot="1" x14ac:dyDescent="0.25">
      <c r="D346" s="9"/>
      <c r="E346" s="22"/>
      <c r="F346" s="22"/>
    </row>
    <row r="347" spans="4:6" ht="17" thickBot="1" x14ac:dyDescent="0.25">
      <c r="D347" s="9"/>
      <c r="E347" s="22"/>
      <c r="F347" s="22"/>
    </row>
    <row r="348" spans="4:6" ht="17" thickBot="1" x14ac:dyDescent="0.25">
      <c r="D348" s="9"/>
      <c r="E348" s="22"/>
      <c r="F348" s="22"/>
    </row>
    <row r="349" spans="4:6" ht="17" thickBot="1" x14ac:dyDescent="0.25">
      <c r="D349" s="9"/>
      <c r="E349" s="22"/>
      <c r="F349" s="22"/>
    </row>
    <row r="350" spans="4:6" ht="17" thickBot="1" x14ac:dyDescent="0.25">
      <c r="D350" s="9"/>
      <c r="E350" s="22"/>
      <c r="F350" s="22"/>
    </row>
    <row r="351" spans="4:6" ht="17" thickBot="1" x14ac:dyDescent="0.25">
      <c r="D351" s="9"/>
      <c r="E351" s="22"/>
      <c r="F351" s="22"/>
    </row>
    <row r="352" spans="4:6" ht="17" thickBot="1" x14ac:dyDescent="0.25">
      <c r="D352" s="9"/>
      <c r="E352" s="22"/>
      <c r="F352" s="22"/>
    </row>
    <row r="353" spans="4:6" ht="17" thickBot="1" x14ac:dyDescent="0.25">
      <c r="D353" s="9"/>
      <c r="E353" s="22"/>
      <c r="F353" s="22"/>
    </row>
    <row r="354" spans="4:6" ht="17" thickBot="1" x14ac:dyDescent="0.25">
      <c r="D354" s="9"/>
      <c r="E354" s="22"/>
      <c r="F354" s="22"/>
    </row>
    <row r="355" spans="4:6" ht="17" thickBot="1" x14ac:dyDescent="0.25">
      <c r="D355" s="9"/>
      <c r="E355" s="22"/>
      <c r="F355" s="22"/>
    </row>
    <row r="356" spans="4:6" ht="17" thickBot="1" x14ac:dyDescent="0.25">
      <c r="D356" s="9"/>
      <c r="E356" s="22"/>
      <c r="F356" s="22"/>
    </row>
    <row r="357" spans="4:6" ht="17" thickBot="1" x14ac:dyDescent="0.25">
      <c r="D357" s="9"/>
      <c r="E357" s="22"/>
      <c r="F357" s="22"/>
    </row>
    <row r="358" spans="4:6" ht="17" thickBot="1" x14ac:dyDescent="0.25">
      <c r="D358" s="9"/>
      <c r="E358" s="22"/>
      <c r="F358" s="22"/>
    </row>
    <row r="359" spans="4:6" ht="17" thickBot="1" x14ac:dyDescent="0.25">
      <c r="D359" s="9"/>
      <c r="E359" s="22"/>
      <c r="F359" s="22"/>
    </row>
    <row r="360" spans="4:6" ht="17" thickBot="1" x14ac:dyDescent="0.25">
      <c r="D360" s="9"/>
      <c r="E360" s="22"/>
      <c r="F360" s="22"/>
    </row>
    <row r="361" spans="4:6" ht="17" thickBot="1" x14ac:dyDescent="0.25">
      <c r="D361" s="9"/>
      <c r="E361" s="22"/>
      <c r="F361" s="22"/>
    </row>
    <row r="362" spans="4:6" ht="17" thickBot="1" x14ac:dyDescent="0.25">
      <c r="D362" s="9"/>
      <c r="E362" s="22"/>
      <c r="F362" s="22"/>
    </row>
    <row r="363" spans="4:6" ht="17" thickBot="1" x14ac:dyDescent="0.25">
      <c r="D363" s="9"/>
      <c r="E363" s="22"/>
      <c r="F363" s="22"/>
    </row>
    <row r="364" spans="4:6" ht="17" thickBot="1" x14ac:dyDescent="0.25">
      <c r="D364" s="9"/>
      <c r="E364" s="22"/>
      <c r="F364" s="22"/>
    </row>
    <row r="365" spans="4:6" ht="17" thickBot="1" x14ac:dyDescent="0.25">
      <c r="D365" s="9"/>
      <c r="E365" s="22"/>
      <c r="F365" s="22"/>
    </row>
    <row r="366" spans="4:6" ht="17" thickBot="1" x14ac:dyDescent="0.25">
      <c r="D366" s="9"/>
      <c r="E366" s="22"/>
      <c r="F366" s="22"/>
    </row>
    <row r="367" spans="4:6" ht="17" thickBot="1" x14ac:dyDescent="0.25">
      <c r="D367" s="9"/>
      <c r="E367" s="22"/>
      <c r="F367" s="22"/>
    </row>
    <row r="368" spans="4:6" ht="17" thickBot="1" x14ac:dyDescent="0.25">
      <c r="D368" s="9"/>
      <c r="E368" s="22"/>
      <c r="F368" s="22"/>
    </row>
    <row r="369" spans="4:6" ht="17" thickBot="1" x14ac:dyDescent="0.25">
      <c r="D369" s="9"/>
      <c r="E369" s="22"/>
      <c r="F369" s="22"/>
    </row>
    <row r="370" spans="4:6" ht="17" thickBot="1" x14ac:dyDescent="0.25">
      <c r="D370" s="9"/>
      <c r="E370" s="22"/>
      <c r="F370" s="22"/>
    </row>
    <row r="371" spans="4:6" ht="17" thickBot="1" x14ac:dyDescent="0.25">
      <c r="D371" s="9"/>
      <c r="E371" s="22"/>
      <c r="F371" s="22"/>
    </row>
    <row r="372" spans="4:6" ht="17" thickBot="1" x14ac:dyDescent="0.25">
      <c r="D372" s="9"/>
      <c r="E372" s="22"/>
      <c r="F372" s="22"/>
    </row>
    <row r="373" spans="4:6" ht="17" thickBot="1" x14ac:dyDescent="0.25">
      <c r="D373" s="9"/>
      <c r="E373" s="22"/>
      <c r="F373" s="22"/>
    </row>
    <row r="374" spans="4:6" ht="17" thickBot="1" x14ac:dyDescent="0.25">
      <c r="D374" s="9"/>
      <c r="E374" s="22"/>
      <c r="F374" s="22"/>
    </row>
    <row r="375" spans="4:6" ht="17" thickBot="1" x14ac:dyDescent="0.25">
      <c r="D375" s="9"/>
      <c r="E375" s="22"/>
      <c r="F375" s="22"/>
    </row>
    <row r="376" spans="4:6" ht="17" thickBot="1" x14ac:dyDescent="0.25">
      <c r="D376" s="9"/>
      <c r="E376" s="22"/>
      <c r="F376" s="22"/>
    </row>
    <row r="377" spans="4:6" ht="17" thickBot="1" x14ac:dyDescent="0.25">
      <c r="D377" s="9"/>
      <c r="E377" s="22"/>
      <c r="F377" s="22"/>
    </row>
    <row r="378" spans="4:6" ht="17" thickBot="1" x14ac:dyDescent="0.25">
      <c r="D378" s="9"/>
      <c r="E378" s="22"/>
      <c r="F378" s="22"/>
    </row>
    <row r="379" spans="4:6" ht="17" thickBot="1" x14ac:dyDescent="0.25">
      <c r="D379" s="9"/>
      <c r="E379" s="22"/>
      <c r="F379" s="22"/>
    </row>
    <row r="380" spans="4:6" ht="17" thickBot="1" x14ac:dyDescent="0.25">
      <c r="D380" s="9"/>
      <c r="E380" s="22"/>
      <c r="F380" s="22"/>
    </row>
    <row r="381" spans="4:6" ht="17" thickBot="1" x14ac:dyDescent="0.25">
      <c r="D381" s="9"/>
      <c r="E381" s="22"/>
      <c r="F381" s="22"/>
    </row>
    <row r="382" spans="4:6" ht="17" thickBot="1" x14ac:dyDescent="0.25">
      <c r="D382" s="9"/>
      <c r="E382" s="22"/>
      <c r="F382" s="22"/>
    </row>
    <row r="383" spans="4:6" ht="17" thickBot="1" x14ac:dyDescent="0.25">
      <c r="D383" s="9"/>
      <c r="E383" s="22"/>
      <c r="F383" s="22"/>
    </row>
    <row r="384" spans="4:6" ht="17" thickBot="1" x14ac:dyDescent="0.25">
      <c r="D384" s="9"/>
      <c r="E384" s="22"/>
      <c r="F384" s="22"/>
    </row>
    <row r="385" spans="4:6" ht="17" thickBot="1" x14ac:dyDescent="0.25">
      <c r="D385" s="9"/>
      <c r="E385" s="22"/>
      <c r="F385" s="22"/>
    </row>
    <row r="386" spans="4:6" ht="17" thickBot="1" x14ac:dyDescent="0.25">
      <c r="D386" s="9"/>
      <c r="E386" s="22"/>
      <c r="F386" s="22"/>
    </row>
    <row r="387" spans="4:6" ht="17" thickBot="1" x14ac:dyDescent="0.25">
      <c r="D387" s="9"/>
      <c r="E387" s="22"/>
      <c r="F387" s="22"/>
    </row>
    <row r="388" spans="4:6" ht="17" thickBot="1" x14ac:dyDescent="0.25">
      <c r="D388" s="9"/>
      <c r="E388" s="22"/>
      <c r="F388" s="22"/>
    </row>
    <row r="389" spans="4:6" ht="17" thickBot="1" x14ac:dyDescent="0.25">
      <c r="D389" s="9"/>
      <c r="E389" s="22"/>
      <c r="F389" s="22"/>
    </row>
    <row r="390" spans="4:6" ht="17" thickBot="1" x14ac:dyDescent="0.25">
      <c r="D390" s="9"/>
      <c r="E390" s="22"/>
      <c r="F390" s="22"/>
    </row>
    <row r="391" spans="4:6" ht="17" thickBot="1" x14ac:dyDescent="0.25">
      <c r="D391" s="9"/>
      <c r="E391" s="22"/>
      <c r="F391" s="22"/>
    </row>
    <row r="392" spans="4:6" ht="17" thickBot="1" x14ac:dyDescent="0.25">
      <c r="D392" s="9"/>
      <c r="E392" s="22"/>
      <c r="F392" s="22"/>
    </row>
    <row r="393" spans="4:6" ht="17" thickBot="1" x14ac:dyDescent="0.25">
      <c r="D393" s="9"/>
      <c r="E393" s="22"/>
      <c r="F393" s="22"/>
    </row>
    <row r="394" spans="4:6" ht="17" thickBot="1" x14ac:dyDescent="0.25">
      <c r="D394" s="9"/>
      <c r="E394" s="22"/>
      <c r="F394" s="22"/>
    </row>
    <row r="395" spans="4:6" ht="17" thickBot="1" x14ac:dyDescent="0.25">
      <c r="D395" s="9"/>
      <c r="E395" s="22"/>
      <c r="F395" s="22"/>
    </row>
    <row r="396" spans="4:6" ht="17" thickBot="1" x14ac:dyDescent="0.25">
      <c r="D396" s="9"/>
      <c r="E396" s="22"/>
      <c r="F396" s="22"/>
    </row>
    <row r="397" spans="4:6" ht="17" thickBot="1" x14ac:dyDescent="0.25">
      <c r="D397" s="9"/>
      <c r="E397" s="22"/>
      <c r="F397" s="22"/>
    </row>
    <row r="398" spans="4:6" ht="17" thickBot="1" x14ac:dyDescent="0.25">
      <c r="D398" s="9"/>
      <c r="E398" s="22"/>
      <c r="F398" s="22"/>
    </row>
    <row r="399" spans="4:6" ht="17" thickBot="1" x14ac:dyDescent="0.25">
      <c r="D399" s="9"/>
      <c r="E399" s="22"/>
      <c r="F399" s="22"/>
    </row>
    <row r="400" spans="4:6" ht="17" thickBot="1" x14ac:dyDescent="0.25">
      <c r="D400" s="9"/>
      <c r="E400" s="22"/>
      <c r="F400" s="22"/>
    </row>
    <row r="401" spans="4:6" ht="17" thickBot="1" x14ac:dyDescent="0.25">
      <c r="D401" s="9"/>
      <c r="E401" s="22"/>
      <c r="F401" s="22"/>
    </row>
    <row r="402" spans="4:6" ht="17" thickBot="1" x14ac:dyDescent="0.25">
      <c r="D402" s="9"/>
      <c r="E402" s="22"/>
      <c r="F402" s="22"/>
    </row>
    <row r="403" spans="4:6" ht="17" thickBot="1" x14ac:dyDescent="0.25">
      <c r="D403" s="9"/>
      <c r="E403" s="22"/>
      <c r="F403" s="22"/>
    </row>
    <row r="404" spans="4:6" ht="17" thickBot="1" x14ac:dyDescent="0.25">
      <c r="D404" s="9"/>
      <c r="E404" s="22"/>
      <c r="F404" s="22"/>
    </row>
    <row r="405" spans="4:6" ht="17" thickBot="1" x14ac:dyDescent="0.25">
      <c r="D405" s="9"/>
      <c r="E405" s="22"/>
      <c r="F405" s="22"/>
    </row>
    <row r="406" spans="4:6" ht="17" thickBot="1" x14ac:dyDescent="0.25">
      <c r="D406" s="9"/>
      <c r="E406" s="22"/>
      <c r="F406" s="22"/>
    </row>
    <row r="407" spans="4:6" ht="17" thickBot="1" x14ac:dyDescent="0.25">
      <c r="D407" s="9"/>
      <c r="E407" s="22"/>
      <c r="F407" s="22"/>
    </row>
    <row r="408" spans="4:6" ht="17" thickBot="1" x14ac:dyDescent="0.25">
      <c r="D408" s="9"/>
      <c r="E408" s="22"/>
      <c r="F408" s="22"/>
    </row>
    <row r="409" spans="4:6" ht="17" thickBot="1" x14ac:dyDescent="0.25">
      <c r="D409" s="9"/>
      <c r="E409" s="22"/>
      <c r="F409" s="22"/>
    </row>
    <row r="410" spans="4:6" ht="17" thickBot="1" x14ac:dyDescent="0.25">
      <c r="D410" s="9"/>
      <c r="E410" s="22"/>
      <c r="F410" s="22"/>
    </row>
    <row r="411" spans="4:6" ht="17" thickBot="1" x14ac:dyDescent="0.25">
      <c r="D411" s="9"/>
      <c r="E411" s="22"/>
      <c r="F411" s="22"/>
    </row>
    <row r="412" spans="4:6" ht="17" thickBot="1" x14ac:dyDescent="0.25">
      <c r="D412" s="9"/>
      <c r="E412" s="22"/>
      <c r="F412" s="22"/>
    </row>
    <row r="413" spans="4:6" ht="17" thickBot="1" x14ac:dyDescent="0.25">
      <c r="D413" s="9"/>
      <c r="E413" s="22"/>
      <c r="F413" s="22"/>
    </row>
    <row r="414" spans="4:6" ht="17" thickBot="1" x14ac:dyDescent="0.25">
      <c r="D414" s="9"/>
      <c r="E414" s="22"/>
      <c r="F414" s="22"/>
    </row>
    <row r="415" spans="4:6" ht="17" thickBot="1" x14ac:dyDescent="0.25">
      <c r="D415" s="9"/>
      <c r="E415" s="22"/>
      <c r="F415" s="22"/>
    </row>
    <row r="416" spans="4:6" ht="17" thickBot="1" x14ac:dyDescent="0.25">
      <c r="D416" s="9"/>
      <c r="E416" s="22"/>
      <c r="F416" s="22"/>
    </row>
    <row r="417" spans="4:6" ht="17" thickBot="1" x14ac:dyDescent="0.25">
      <c r="D417" s="9"/>
      <c r="E417" s="22"/>
      <c r="F417" s="22"/>
    </row>
    <row r="418" spans="4:6" ht="17" thickBot="1" x14ac:dyDescent="0.25">
      <c r="D418" s="9"/>
      <c r="E418" s="22"/>
      <c r="F418" s="22"/>
    </row>
    <row r="419" spans="4:6" ht="17" thickBot="1" x14ac:dyDescent="0.25">
      <c r="D419" s="9"/>
      <c r="E419" s="22"/>
      <c r="F419" s="22"/>
    </row>
    <row r="420" spans="4:6" ht="17" thickBot="1" x14ac:dyDescent="0.25">
      <c r="D420" s="9"/>
      <c r="E420" s="22"/>
      <c r="F420" s="22"/>
    </row>
    <row r="421" spans="4:6" ht="17" thickBot="1" x14ac:dyDescent="0.25">
      <c r="D421" s="9"/>
      <c r="E421" s="22"/>
      <c r="F421" s="22"/>
    </row>
    <row r="422" spans="4:6" ht="17" thickBot="1" x14ac:dyDescent="0.25">
      <c r="D422" s="9"/>
      <c r="E422" s="22"/>
      <c r="F422" s="22"/>
    </row>
    <row r="423" spans="4:6" ht="17" thickBot="1" x14ac:dyDescent="0.25">
      <c r="D423" s="9"/>
      <c r="E423" s="22"/>
      <c r="F423" s="22"/>
    </row>
    <row r="424" spans="4:6" ht="17" thickBot="1" x14ac:dyDescent="0.25">
      <c r="D424" s="9"/>
      <c r="E424" s="22"/>
      <c r="F424" s="22"/>
    </row>
    <row r="425" spans="4:6" ht="17" thickBot="1" x14ac:dyDescent="0.25">
      <c r="D425" s="9"/>
      <c r="E425" s="22"/>
      <c r="F425" s="22"/>
    </row>
    <row r="426" spans="4:6" ht="17" thickBot="1" x14ac:dyDescent="0.25">
      <c r="D426" s="9"/>
      <c r="E426" s="22"/>
      <c r="F426" s="22"/>
    </row>
    <row r="427" spans="4:6" ht="17" thickBot="1" x14ac:dyDescent="0.25">
      <c r="D427" s="9"/>
      <c r="E427" s="22"/>
      <c r="F427" s="22"/>
    </row>
    <row r="428" spans="4:6" ht="17" thickBot="1" x14ac:dyDescent="0.25">
      <c r="D428" s="9"/>
      <c r="E428" s="22"/>
      <c r="F428" s="22"/>
    </row>
    <row r="429" spans="4:6" ht="17" thickBot="1" x14ac:dyDescent="0.25">
      <c r="D429" s="9"/>
      <c r="E429" s="22"/>
      <c r="F429" s="22"/>
    </row>
    <row r="430" spans="4:6" ht="17" thickBot="1" x14ac:dyDescent="0.25">
      <c r="D430" s="9"/>
      <c r="E430" s="22"/>
      <c r="F430" s="22"/>
    </row>
    <row r="431" spans="4:6" ht="17" thickBot="1" x14ac:dyDescent="0.25">
      <c r="D431" s="9"/>
      <c r="E431" s="22"/>
      <c r="F431" s="22"/>
    </row>
    <row r="432" spans="4:6" ht="17" thickBot="1" x14ac:dyDescent="0.25">
      <c r="D432" s="9"/>
      <c r="E432" s="22"/>
      <c r="F432" s="22"/>
    </row>
    <row r="433" spans="4:6" ht="17" thickBot="1" x14ac:dyDescent="0.25">
      <c r="D433" s="9"/>
      <c r="E433" s="22"/>
      <c r="F433" s="22"/>
    </row>
    <row r="434" spans="4:6" ht="17" thickBot="1" x14ac:dyDescent="0.25">
      <c r="D434" s="9"/>
      <c r="E434" s="22"/>
      <c r="F434" s="22"/>
    </row>
    <row r="435" spans="4:6" ht="17" thickBot="1" x14ac:dyDescent="0.25">
      <c r="D435" s="9"/>
      <c r="E435" s="22"/>
      <c r="F435" s="22"/>
    </row>
    <row r="436" spans="4:6" ht="17" thickBot="1" x14ac:dyDescent="0.25">
      <c r="D436" s="9"/>
      <c r="E436" s="22"/>
      <c r="F436" s="22"/>
    </row>
    <row r="437" spans="4:6" ht="17" thickBot="1" x14ac:dyDescent="0.25">
      <c r="D437" s="9"/>
      <c r="E437" s="22"/>
      <c r="F437" s="22"/>
    </row>
    <row r="438" spans="4:6" ht="17" thickBot="1" x14ac:dyDescent="0.25">
      <c r="D438" s="9"/>
      <c r="E438" s="22"/>
      <c r="F438" s="22"/>
    </row>
    <row r="439" spans="4:6" ht="17" thickBot="1" x14ac:dyDescent="0.25">
      <c r="D439" s="9"/>
      <c r="E439" s="22"/>
      <c r="F439" s="22"/>
    </row>
    <row r="440" spans="4:6" ht="17" thickBot="1" x14ac:dyDescent="0.25">
      <c r="D440" s="9"/>
      <c r="E440" s="22"/>
      <c r="F440" s="22"/>
    </row>
    <row r="441" spans="4:6" ht="17" thickBot="1" x14ac:dyDescent="0.25">
      <c r="D441" s="9"/>
      <c r="E441" s="22"/>
      <c r="F441" s="22"/>
    </row>
    <row r="442" spans="4:6" ht="17" thickBot="1" x14ac:dyDescent="0.25">
      <c r="D442" s="9"/>
      <c r="E442" s="22"/>
      <c r="F442" s="22"/>
    </row>
    <row r="443" spans="4:6" ht="17" thickBot="1" x14ac:dyDescent="0.25">
      <c r="D443" s="9"/>
      <c r="E443" s="22"/>
      <c r="F443" s="22"/>
    </row>
    <row r="444" spans="4:6" ht="17" thickBot="1" x14ac:dyDescent="0.25">
      <c r="D444" s="9"/>
      <c r="E444" s="22"/>
      <c r="F444" s="22"/>
    </row>
    <row r="445" spans="4:6" ht="17" thickBot="1" x14ac:dyDescent="0.25">
      <c r="D445" s="9"/>
      <c r="E445" s="22"/>
      <c r="F445" s="22"/>
    </row>
    <row r="446" spans="4:6" ht="17" thickBot="1" x14ac:dyDescent="0.25">
      <c r="D446" s="9"/>
      <c r="E446" s="22"/>
      <c r="F446" s="22"/>
    </row>
    <row r="447" spans="4:6" ht="17" thickBot="1" x14ac:dyDescent="0.25">
      <c r="D447" s="9"/>
      <c r="E447" s="22"/>
      <c r="F447" s="22"/>
    </row>
    <row r="448" spans="4:6" ht="17" thickBot="1" x14ac:dyDescent="0.25">
      <c r="D448" s="9"/>
      <c r="E448" s="22"/>
      <c r="F448" s="22"/>
    </row>
    <row r="449" spans="4:6" ht="17" thickBot="1" x14ac:dyDescent="0.25">
      <c r="D449" s="9"/>
      <c r="E449" s="22"/>
      <c r="F449" s="22"/>
    </row>
    <row r="450" spans="4:6" ht="17" thickBot="1" x14ac:dyDescent="0.25">
      <c r="D450" s="9"/>
      <c r="E450" s="22"/>
      <c r="F450" s="22"/>
    </row>
    <row r="451" spans="4:6" ht="17" thickBot="1" x14ac:dyDescent="0.25">
      <c r="D451" s="9"/>
      <c r="E451" s="22"/>
      <c r="F451" s="22"/>
    </row>
    <row r="452" spans="4:6" ht="17" thickBot="1" x14ac:dyDescent="0.25">
      <c r="D452" s="9"/>
      <c r="E452" s="22"/>
      <c r="F452" s="22"/>
    </row>
    <row r="453" spans="4:6" ht="17" thickBot="1" x14ac:dyDescent="0.25">
      <c r="D453" s="9"/>
      <c r="E453" s="22"/>
      <c r="F453" s="22"/>
    </row>
    <row r="454" spans="4:6" ht="17" thickBot="1" x14ac:dyDescent="0.25">
      <c r="D454" s="9"/>
      <c r="E454" s="22"/>
      <c r="F454" s="22"/>
    </row>
    <row r="455" spans="4:6" ht="17" thickBot="1" x14ac:dyDescent="0.25">
      <c r="D455" s="9"/>
      <c r="E455" s="22"/>
      <c r="F455" s="22"/>
    </row>
    <row r="456" spans="4:6" ht="17" thickBot="1" x14ac:dyDescent="0.25">
      <c r="D456" s="9"/>
      <c r="E456" s="22"/>
      <c r="F456" s="22"/>
    </row>
    <row r="457" spans="4:6" ht="17" thickBot="1" x14ac:dyDescent="0.25">
      <c r="D457" s="9"/>
      <c r="E457" s="22"/>
      <c r="F457" s="22"/>
    </row>
    <row r="458" spans="4:6" ht="17" thickBot="1" x14ac:dyDescent="0.25">
      <c r="D458" s="9"/>
      <c r="E458" s="22"/>
      <c r="F458" s="22"/>
    </row>
    <row r="459" spans="4:6" ht="17" thickBot="1" x14ac:dyDescent="0.25">
      <c r="D459" s="9"/>
      <c r="E459" s="22"/>
      <c r="F459" s="22"/>
    </row>
    <row r="460" spans="4:6" ht="17" thickBot="1" x14ac:dyDescent="0.25">
      <c r="D460" s="9"/>
      <c r="E460" s="22"/>
      <c r="F460" s="22"/>
    </row>
    <row r="461" spans="4:6" ht="17" thickBot="1" x14ac:dyDescent="0.25">
      <c r="D461" s="9"/>
      <c r="E461" s="22"/>
      <c r="F461" s="22"/>
    </row>
    <row r="462" spans="4:6" ht="17" thickBot="1" x14ac:dyDescent="0.25">
      <c r="D462" s="9"/>
      <c r="E462" s="22"/>
      <c r="F462" s="22"/>
    </row>
    <row r="463" spans="4:6" ht="17" thickBot="1" x14ac:dyDescent="0.25">
      <c r="D463" s="9"/>
      <c r="E463" s="22"/>
      <c r="F463" s="22"/>
    </row>
    <row r="464" spans="4:6" ht="17" thickBot="1" x14ac:dyDescent="0.25">
      <c r="D464" s="9"/>
      <c r="E464" s="22"/>
      <c r="F464" s="22"/>
    </row>
    <row r="465" spans="4:6" ht="17" thickBot="1" x14ac:dyDescent="0.25">
      <c r="D465" s="9"/>
      <c r="E465" s="22"/>
      <c r="F465" s="22"/>
    </row>
    <row r="466" spans="4:6" ht="17" thickBot="1" x14ac:dyDescent="0.25">
      <c r="D466" s="9"/>
      <c r="E466" s="22"/>
      <c r="F466" s="22"/>
    </row>
    <row r="467" spans="4:6" ht="17" thickBot="1" x14ac:dyDescent="0.25">
      <c r="D467" s="9"/>
      <c r="E467" s="22"/>
      <c r="F467" s="22"/>
    </row>
    <row r="468" spans="4:6" ht="17" thickBot="1" x14ac:dyDescent="0.25">
      <c r="D468" s="9"/>
      <c r="E468" s="22"/>
      <c r="F468" s="22"/>
    </row>
    <row r="469" spans="4:6" ht="17" thickBot="1" x14ac:dyDescent="0.25">
      <c r="D469" s="9"/>
      <c r="E469" s="22"/>
      <c r="F469" s="22"/>
    </row>
    <row r="470" spans="4:6" ht="17" thickBot="1" x14ac:dyDescent="0.25">
      <c r="D470" s="9"/>
      <c r="E470" s="22"/>
      <c r="F470" s="22"/>
    </row>
    <row r="471" spans="4:6" ht="17" thickBot="1" x14ac:dyDescent="0.25">
      <c r="D471" s="9"/>
      <c r="E471" s="22"/>
      <c r="F471" s="22"/>
    </row>
    <row r="472" spans="4:6" ht="17" thickBot="1" x14ac:dyDescent="0.25">
      <c r="D472" s="9"/>
      <c r="E472" s="22"/>
      <c r="F472" s="22"/>
    </row>
    <row r="473" spans="4:6" ht="17" thickBot="1" x14ac:dyDescent="0.25">
      <c r="D473" s="9"/>
      <c r="E473" s="22"/>
      <c r="F473" s="22"/>
    </row>
    <row r="474" spans="4:6" ht="17" thickBot="1" x14ac:dyDescent="0.25">
      <c r="D474" s="9"/>
      <c r="E474" s="22"/>
      <c r="F474" s="22"/>
    </row>
    <row r="475" spans="4:6" ht="17" thickBot="1" x14ac:dyDescent="0.25">
      <c r="D475" s="9"/>
      <c r="E475" s="22"/>
      <c r="F475" s="22"/>
    </row>
    <row r="476" spans="4:6" ht="17" thickBot="1" x14ac:dyDescent="0.25">
      <c r="D476" s="9"/>
      <c r="E476" s="22"/>
      <c r="F476" s="22"/>
    </row>
    <row r="477" spans="4:6" ht="17" thickBot="1" x14ac:dyDescent="0.25">
      <c r="D477" s="9"/>
      <c r="E477" s="22"/>
      <c r="F477" s="22"/>
    </row>
    <row r="478" spans="4:6" ht="17" thickBot="1" x14ac:dyDescent="0.25">
      <c r="D478" s="9"/>
      <c r="E478" s="22"/>
      <c r="F478" s="22"/>
    </row>
    <row r="479" spans="4:6" ht="17" thickBot="1" x14ac:dyDescent="0.25">
      <c r="D479" s="9"/>
      <c r="E479" s="22"/>
      <c r="F479" s="22"/>
    </row>
    <row r="480" spans="4:6" ht="17" thickBot="1" x14ac:dyDescent="0.25">
      <c r="D480" s="9"/>
      <c r="E480" s="22"/>
      <c r="F480" s="22"/>
    </row>
    <row r="481" spans="4:6" ht="17" thickBot="1" x14ac:dyDescent="0.25">
      <c r="D481" s="9"/>
      <c r="E481" s="22"/>
      <c r="F481" s="22"/>
    </row>
    <row r="482" spans="4:6" ht="17" thickBot="1" x14ac:dyDescent="0.25">
      <c r="D482" s="9"/>
      <c r="E482" s="22"/>
      <c r="F482" s="22"/>
    </row>
    <row r="483" spans="4:6" ht="17" thickBot="1" x14ac:dyDescent="0.25">
      <c r="D483" s="9"/>
      <c r="E483" s="22"/>
      <c r="F483" s="22"/>
    </row>
    <row r="484" spans="4:6" ht="17" thickBot="1" x14ac:dyDescent="0.25">
      <c r="D484" s="9"/>
      <c r="E484" s="22"/>
      <c r="F484" s="22"/>
    </row>
    <row r="485" spans="4:6" ht="17" thickBot="1" x14ac:dyDescent="0.25">
      <c r="D485" s="9"/>
      <c r="E485" s="22"/>
      <c r="F485" s="22"/>
    </row>
    <row r="486" spans="4:6" ht="17" thickBot="1" x14ac:dyDescent="0.25">
      <c r="D486" s="9"/>
      <c r="E486" s="22"/>
      <c r="F486" s="22"/>
    </row>
    <row r="487" spans="4:6" ht="17" thickBot="1" x14ac:dyDescent="0.25">
      <c r="D487" s="9"/>
      <c r="E487" s="22"/>
      <c r="F487" s="22"/>
    </row>
    <row r="488" spans="4:6" ht="17" thickBot="1" x14ac:dyDescent="0.25">
      <c r="D488" s="9"/>
      <c r="E488" s="22"/>
      <c r="F488" s="22"/>
    </row>
    <row r="489" spans="4:6" ht="17" thickBot="1" x14ac:dyDescent="0.25">
      <c r="D489" s="9"/>
      <c r="E489" s="22"/>
      <c r="F489" s="22"/>
    </row>
    <row r="490" spans="4:6" ht="17" thickBot="1" x14ac:dyDescent="0.25">
      <c r="D490" s="9"/>
      <c r="E490" s="22"/>
      <c r="F490" s="22"/>
    </row>
    <row r="491" spans="4:6" ht="17" thickBot="1" x14ac:dyDescent="0.25">
      <c r="D491" s="9"/>
      <c r="E491" s="22"/>
      <c r="F491" s="22"/>
    </row>
    <row r="492" spans="4:6" ht="17" thickBot="1" x14ac:dyDescent="0.25">
      <c r="D492" s="9"/>
      <c r="E492" s="22"/>
      <c r="F492" s="22"/>
    </row>
    <row r="493" spans="4:6" ht="17" thickBot="1" x14ac:dyDescent="0.25">
      <c r="D493" s="9"/>
      <c r="E493" s="22"/>
      <c r="F493" s="22"/>
    </row>
    <row r="494" spans="4:6" ht="17" thickBot="1" x14ac:dyDescent="0.25">
      <c r="D494" s="9"/>
      <c r="E494" s="22"/>
      <c r="F494" s="22"/>
    </row>
    <row r="495" spans="4:6" ht="17" thickBot="1" x14ac:dyDescent="0.25">
      <c r="D495" s="9"/>
      <c r="E495" s="22"/>
      <c r="F495" s="22"/>
    </row>
    <row r="496" spans="4:6" ht="17" thickBot="1" x14ac:dyDescent="0.25">
      <c r="D496" s="9"/>
      <c r="E496" s="22"/>
      <c r="F496" s="22"/>
    </row>
    <row r="497" spans="4:6" ht="17" thickBot="1" x14ac:dyDescent="0.25">
      <c r="D497" s="9"/>
      <c r="E497" s="22"/>
      <c r="F497" s="22"/>
    </row>
    <row r="498" spans="4:6" ht="17" thickBot="1" x14ac:dyDescent="0.25">
      <c r="D498" s="9"/>
      <c r="E498" s="22"/>
      <c r="F498" s="22"/>
    </row>
    <row r="499" spans="4:6" ht="17" thickBot="1" x14ac:dyDescent="0.25">
      <c r="D499" s="9"/>
      <c r="E499" s="22"/>
      <c r="F499" s="22"/>
    </row>
    <row r="500" spans="4:6" ht="17" thickBot="1" x14ac:dyDescent="0.25">
      <c r="D500" s="9"/>
      <c r="E500" s="22"/>
      <c r="F500" s="22"/>
    </row>
    <row r="501" spans="4:6" ht="17" thickBot="1" x14ac:dyDescent="0.25">
      <c r="D501" s="9"/>
      <c r="E501" s="22"/>
      <c r="F501" s="22"/>
    </row>
    <row r="502" spans="4:6" ht="17" thickBot="1" x14ac:dyDescent="0.25">
      <c r="D502" s="9"/>
      <c r="E502" s="22"/>
      <c r="F502" s="22"/>
    </row>
    <row r="503" spans="4:6" ht="17" thickBot="1" x14ac:dyDescent="0.25">
      <c r="D503" s="9"/>
      <c r="E503" s="22"/>
      <c r="F503" s="22"/>
    </row>
    <row r="504" spans="4:6" ht="17" thickBot="1" x14ac:dyDescent="0.25">
      <c r="D504" s="9"/>
      <c r="E504" s="22"/>
      <c r="F504" s="22"/>
    </row>
    <row r="505" spans="4:6" ht="17" thickBot="1" x14ac:dyDescent="0.25">
      <c r="D505" s="9"/>
      <c r="E505" s="22"/>
      <c r="F505" s="22"/>
    </row>
    <row r="506" spans="4:6" ht="17" thickBot="1" x14ac:dyDescent="0.25">
      <c r="D506" s="9"/>
      <c r="E506" s="22"/>
      <c r="F506" s="22"/>
    </row>
    <row r="507" spans="4:6" ht="17" thickBot="1" x14ac:dyDescent="0.25">
      <c r="D507" s="9"/>
      <c r="E507" s="22"/>
      <c r="F507" s="22"/>
    </row>
    <row r="508" spans="4:6" ht="17" thickBot="1" x14ac:dyDescent="0.25">
      <c r="D508" s="9"/>
      <c r="E508" s="22"/>
      <c r="F508" s="22"/>
    </row>
    <row r="509" spans="4:6" ht="17" thickBot="1" x14ac:dyDescent="0.25">
      <c r="D509" s="9"/>
      <c r="E509" s="22"/>
      <c r="F509" s="22"/>
    </row>
    <row r="510" spans="4:6" ht="17" thickBot="1" x14ac:dyDescent="0.25">
      <c r="D510" s="9"/>
      <c r="E510" s="22"/>
      <c r="F510" s="22"/>
    </row>
    <row r="511" spans="4:6" ht="17" thickBot="1" x14ac:dyDescent="0.25">
      <c r="D511" s="9"/>
      <c r="E511" s="22"/>
      <c r="F511" s="22"/>
    </row>
    <row r="512" spans="4:6" ht="17" thickBot="1" x14ac:dyDescent="0.25">
      <c r="D512" s="9"/>
      <c r="E512" s="22"/>
      <c r="F512" s="22"/>
    </row>
    <row r="513" spans="4:6" ht="17" thickBot="1" x14ac:dyDescent="0.25">
      <c r="D513" s="9"/>
      <c r="E513" s="22"/>
      <c r="F513" s="22"/>
    </row>
    <row r="514" spans="4:6" ht="17" thickBot="1" x14ac:dyDescent="0.25">
      <c r="D514" s="9"/>
      <c r="E514" s="22"/>
      <c r="F514" s="22"/>
    </row>
    <row r="515" spans="4:6" ht="17" thickBot="1" x14ac:dyDescent="0.25">
      <c r="D515" s="9"/>
      <c r="E515" s="22"/>
      <c r="F515" s="22"/>
    </row>
    <row r="516" spans="4:6" ht="17" thickBot="1" x14ac:dyDescent="0.25">
      <c r="D516" s="9"/>
      <c r="E516" s="22"/>
      <c r="F516" s="22"/>
    </row>
    <row r="517" spans="4:6" ht="17" thickBot="1" x14ac:dyDescent="0.25">
      <c r="D517" s="9"/>
      <c r="E517" s="22"/>
      <c r="F517" s="22"/>
    </row>
    <row r="518" spans="4:6" ht="17" thickBot="1" x14ac:dyDescent="0.25">
      <c r="D518" s="9"/>
      <c r="E518" s="22"/>
      <c r="F518" s="22"/>
    </row>
    <row r="519" spans="4:6" ht="17" thickBot="1" x14ac:dyDescent="0.25">
      <c r="D519" s="9"/>
      <c r="E519" s="22"/>
      <c r="F519" s="22"/>
    </row>
    <row r="520" spans="4:6" ht="17" thickBot="1" x14ac:dyDescent="0.25">
      <c r="D520" s="9"/>
      <c r="E520" s="22"/>
      <c r="F520" s="22"/>
    </row>
    <row r="521" spans="4:6" ht="17" thickBot="1" x14ac:dyDescent="0.25">
      <c r="D521" s="9"/>
      <c r="E521" s="22"/>
      <c r="F521" s="22"/>
    </row>
    <row r="522" spans="4:6" ht="17" thickBot="1" x14ac:dyDescent="0.25">
      <c r="D522" s="9"/>
      <c r="E522" s="22"/>
      <c r="F522" s="22"/>
    </row>
    <row r="523" spans="4:6" ht="17" thickBot="1" x14ac:dyDescent="0.25">
      <c r="D523" s="9"/>
      <c r="E523" s="22"/>
      <c r="F523" s="22"/>
    </row>
    <row r="524" spans="4:6" ht="17" thickBot="1" x14ac:dyDescent="0.25">
      <c r="D524" s="9"/>
      <c r="E524" s="22"/>
      <c r="F524" s="22"/>
    </row>
    <row r="525" spans="4:6" ht="17" thickBot="1" x14ac:dyDescent="0.25">
      <c r="D525" s="9"/>
      <c r="E525" s="22"/>
      <c r="F525" s="22"/>
    </row>
    <row r="526" spans="4:6" ht="17" thickBot="1" x14ac:dyDescent="0.25">
      <c r="D526" s="9"/>
      <c r="E526" s="22"/>
      <c r="F526" s="22"/>
    </row>
    <row r="527" spans="4:6" ht="17" thickBot="1" x14ac:dyDescent="0.25">
      <c r="D527" s="9"/>
      <c r="E527" s="22"/>
      <c r="F527" s="22"/>
    </row>
    <row r="528" spans="4:6" ht="17" thickBot="1" x14ac:dyDescent="0.25">
      <c r="D528" s="9"/>
      <c r="E528" s="22"/>
      <c r="F528" s="22"/>
    </row>
    <row r="529" spans="4:6" ht="17" thickBot="1" x14ac:dyDescent="0.25">
      <c r="D529" s="9"/>
      <c r="E529" s="22"/>
      <c r="F529" s="22"/>
    </row>
    <row r="530" spans="4:6" ht="17" thickBot="1" x14ac:dyDescent="0.25">
      <c r="D530" s="9"/>
      <c r="E530" s="22"/>
      <c r="F530" s="22"/>
    </row>
    <row r="531" spans="4:6" ht="17" thickBot="1" x14ac:dyDescent="0.25">
      <c r="D531" s="9"/>
      <c r="E531" s="22"/>
      <c r="F531" s="22"/>
    </row>
    <row r="532" spans="4:6" ht="17" thickBot="1" x14ac:dyDescent="0.25">
      <c r="D532" s="9"/>
      <c r="E532" s="22"/>
      <c r="F532" s="22"/>
    </row>
    <row r="533" spans="4:6" ht="17" thickBot="1" x14ac:dyDescent="0.25">
      <c r="D533" s="9"/>
      <c r="E533" s="22"/>
      <c r="F533" s="22"/>
    </row>
    <row r="534" spans="4:6" ht="17" thickBot="1" x14ac:dyDescent="0.25">
      <c r="D534" s="9"/>
      <c r="E534" s="22"/>
      <c r="F534" s="22"/>
    </row>
    <row r="535" spans="4:6" ht="17" thickBot="1" x14ac:dyDescent="0.25">
      <c r="D535" s="9"/>
      <c r="E535" s="22"/>
      <c r="F535" s="22"/>
    </row>
    <row r="536" spans="4:6" ht="17" thickBot="1" x14ac:dyDescent="0.25">
      <c r="D536" s="9"/>
      <c r="E536" s="22"/>
      <c r="F536" s="22"/>
    </row>
    <row r="537" spans="4:6" ht="17" thickBot="1" x14ac:dyDescent="0.25">
      <c r="D537" s="9"/>
      <c r="E537" s="22"/>
      <c r="F537" s="22"/>
    </row>
    <row r="538" spans="4:6" ht="17" thickBot="1" x14ac:dyDescent="0.25">
      <c r="D538" s="9"/>
      <c r="E538" s="22"/>
      <c r="F538" s="22"/>
    </row>
    <row r="539" spans="4:6" ht="17" thickBot="1" x14ac:dyDescent="0.25">
      <c r="D539" s="9"/>
      <c r="E539" s="22"/>
      <c r="F539" s="22"/>
    </row>
    <row r="540" spans="4:6" ht="17" thickBot="1" x14ac:dyDescent="0.25">
      <c r="D540" s="9"/>
      <c r="E540" s="22"/>
      <c r="F540" s="22"/>
    </row>
    <row r="541" spans="4:6" ht="17" thickBot="1" x14ac:dyDescent="0.25">
      <c r="D541" s="9"/>
      <c r="E541" s="22"/>
      <c r="F541" s="22"/>
    </row>
    <row r="542" spans="4:6" ht="17" thickBot="1" x14ac:dyDescent="0.25">
      <c r="D542" s="9"/>
      <c r="E542" s="22"/>
      <c r="F542" s="22"/>
    </row>
    <row r="543" spans="4:6" ht="17" thickBot="1" x14ac:dyDescent="0.25">
      <c r="D543" s="9"/>
      <c r="E543" s="22"/>
      <c r="F543" s="22"/>
    </row>
    <row r="544" spans="4:6" ht="17" thickBot="1" x14ac:dyDescent="0.25">
      <c r="D544" s="9"/>
      <c r="E544" s="22"/>
      <c r="F544" s="22"/>
    </row>
    <row r="545" spans="4:6" ht="17" thickBot="1" x14ac:dyDescent="0.25">
      <c r="D545" s="9"/>
      <c r="E545" s="22"/>
      <c r="F545" s="22"/>
    </row>
    <row r="546" spans="4:6" ht="17" thickBot="1" x14ac:dyDescent="0.25">
      <c r="D546" s="9"/>
      <c r="E546" s="22"/>
      <c r="F546" s="22"/>
    </row>
    <row r="547" spans="4:6" ht="17" thickBot="1" x14ac:dyDescent="0.25">
      <c r="D547" s="9"/>
      <c r="E547" s="22"/>
      <c r="F547" s="22"/>
    </row>
    <row r="548" spans="4:6" ht="17" thickBot="1" x14ac:dyDescent="0.25">
      <c r="D548" s="9"/>
      <c r="E548" s="22"/>
      <c r="F548" s="22"/>
    </row>
    <row r="549" spans="4:6" ht="17" thickBot="1" x14ac:dyDescent="0.25">
      <c r="D549" s="9"/>
      <c r="E549" s="22"/>
      <c r="F549" s="22"/>
    </row>
    <row r="550" spans="4:6" ht="17" thickBot="1" x14ac:dyDescent="0.25">
      <c r="D550" s="9"/>
      <c r="E550" s="22"/>
      <c r="F550" s="22"/>
    </row>
    <row r="551" spans="4:6" ht="17" thickBot="1" x14ac:dyDescent="0.25">
      <c r="D551" s="9"/>
      <c r="E551" s="22"/>
      <c r="F551" s="22"/>
    </row>
    <row r="552" spans="4:6" ht="17" thickBot="1" x14ac:dyDescent="0.25">
      <c r="D552" s="9"/>
      <c r="E552" s="22"/>
      <c r="F552" s="22"/>
    </row>
    <row r="553" spans="4:6" ht="17" thickBot="1" x14ac:dyDescent="0.25">
      <c r="D553" s="9"/>
      <c r="E553" s="22"/>
      <c r="F553" s="22"/>
    </row>
    <row r="554" spans="4:6" ht="17" thickBot="1" x14ac:dyDescent="0.25">
      <c r="D554" s="9"/>
      <c r="E554" s="22"/>
      <c r="F554" s="22"/>
    </row>
    <row r="555" spans="4:6" ht="17" thickBot="1" x14ac:dyDescent="0.25">
      <c r="D555" s="9"/>
      <c r="E555" s="22"/>
      <c r="F555" s="22"/>
    </row>
    <row r="556" spans="4:6" ht="17" thickBot="1" x14ac:dyDescent="0.25">
      <c r="D556" s="9"/>
      <c r="E556" s="22"/>
      <c r="F556" s="22"/>
    </row>
    <row r="557" spans="4:6" ht="17" thickBot="1" x14ac:dyDescent="0.25">
      <c r="D557" s="9"/>
      <c r="E557" s="22"/>
      <c r="F557" s="22"/>
    </row>
    <row r="558" spans="4:6" ht="17" thickBot="1" x14ac:dyDescent="0.25">
      <c r="D558" s="9"/>
      <c r="E558" s="22"/>
      <c r="F558" s="22"/>
    </row>
    <row r="559" spans="4:6" ht="17" thickBot="1" x14ac:dyDescent="0.25">
      <c r="D559" s="9"/>
      <c r="E559" s="22"/>
      <c r="F559" s="22"/>
    </row>
    <row r="560" spans="4:6" ht="17" thickBot="1" x14ac:dyDescent="0.25">
      <c r="D560" s="9"/>
      <c r="E560" s="22"/>
      <c r="F560" s="22"/>
    </row>
    <row r="561" spans="4:6" ht="17" thickBot="1" x14ac:dyDescent="0.25">
      <c r="D561" s="9"/>
      <c r="E561" s="22"/>
      <c r="F561" s="22"/>
    </row>
    <row r="562" spans="4:6" ht="17" thickBot="1" x14ac:dyDescent="0.25">
      <c r="D562" s="9"/>
      <c r="E562" s="22"/>
      <c r="F562" s="22"/>
    </row>
    <row r="563" spans="4:6" ht="17" thickBot="1" x14ac:dyDescent="0.25">
      <c r="D563" s="9"/>
      <c r="E563" s="22"/>
      <c r="F563" s="22"/>
    </row>
    <row r="564" spans="4:6" ht="17" thickBot="1" x14ac:dyDescent="0.25">
      <c r="D564" s="9"/>
      <c r="E564" s="22"/>
      <c r="F564" s="22"/>
    </row>
    <row r="565" spans="4:6" ht="17" thickBot="1" x14ac:dyDescent="0.25">
      <c r="D565" s="9"/>
      <c r="E565" s="22"/>
      <c r="F565" s="22"/>
    </row>
    <row r="566" spans="4:6" ht="17" thickBot="1" x14ac:dyDescent="0.25">
      <c r="D566" s="9"/>
      <c r="E566" s="22"/>
      <c r="F566" s="22"/>
    </row>
    <row r="567" spans="4:6" ht="17" thickBot="1" x14ac:dyDescent="0.25">
      <c r="D567" s="9"/>
      <c r="E567" s="22"/>
      <c r="F567" s="22"/>
    </row>
    <row r="568" spans="4:6" ht="17" thickBot="1" x14ac:dyDescent="0.25">
      <c r="D568" s="9"/>
      <c r="E568" s="22"/>
      <c r="F568" s="22"/>
    </row>
    <row r="569" spans="4:6" ht="17" thickBot="1" x14ac:dyDescent="0.25">
      <c r="D569" s="9"/>
      <c r="E569" s="22"/>
      <c r="F569" s="22"/>
    </row>
    <row r="570" spans="4:6" ht="17" thickBot="1" x14ac:dyDescent="0.25">
      <c r="D570" s="9"/>
      <c r="E570" s="22"/>
      <c r="F570" s="22"/>
    </row>
    <row r="571" spans="4:6" ht="17" thickBot="1" x14ac:dyDescent="0.25">
      <c r="D571" s="9"/>
      <c r="E571" s="22"/>
      <c r="F571" s="22"/>
    </row>
    <row r="572" spans="4:6" ht="17" thickBot="1" x14ac:dyDescent="0.25">
      <c r="D572" s="9"/>
      <c r="E572" s="22"/>
      <c r="F572" s="22"/>
    </row>
    <row r="573" spans="4:6" ht="17" thickBot="1" x14ac:dyDescent="0.25">
      <c r="D573" s="9"/>
      <c r="E573" s="22"/>
      <c r="F573" s="22"/>
    </row>
    <row r="574" spans="4:6" ht="17" thickBot="1" x14ac:dyDescent="0.25">
      <c r="D574" s="9"/>
      <c r="E574" s="22"/>
      <c r="F574" s="22"/>
    </row>
    <row r="575" spans="4:6" ht="17" thickBot="1" x14ac:dyDescent="0.25">
      <c r="D575" s="9"/>
      <c r="E575" s="22"/>
      <c r="F575" s="22"/>
    </row>
    <row r="576" spans="4:6" ht="17" thickBot="1" x14ac:dyDescent="0.25">
      <c r="D576" s="9"/>
      <c r="E576" s="22"/>
      <c r="F576" s="22"/>
    </row>
    <row r="577" spans="4:6" ht="17" thickBot="1" x14ac:dyDescent="0.25">
      <c r="D577" s="9"/>
      <c r="E577" s="22"/>
      <c r="F577" s="22"/>
    </row>
    <row r="578" spans="4:6" ht="17" thickBot="1" x14ac:dyDescent="0.25">
      <c r="D578" s="9"/>
      <c r="E578" s="22"/>
      <c r="F578" s="22"/>
    </row>
    <row r="579" spans="4:6" ht="17" thickBot="1" x14ac:dyDescent="0.25">
      <c r="D579" s="9"/>
      <c r="E579" s="22"/>
      <c r="F579" s="22"/>
    </row>
    <row r="580" spans="4:6" ht="17" thickBot="1" x14ac:dyDescent="0.25">
      <c r="D580" s="9"/>
      <c r="E580" s="22"/>
      <c r="F580" s="22"/>
    </row>
    <row r="581" spans="4:6" ht="17" thickBot="1" x14ac:dyDescent="0.25">
      <c r="D581" s="9"/>
      <c r="E581" s="22"/>
      <c r="F581" s="22"/>
    </row>
    <row r="582" spans="4:6" ht="17" thickBot="1" x14ac:dyDescent="0.25">
      <c r="D582" s="9"/>
      <c r="E582" s="22"/>
      <c r="F582" s="22"/>
    </row>
    <row r="583" spans="4:6" ht="17" thickBot="1" x14ac:dyDescent="0.25">
      <c r="D583" s="9"/>
      <c r="E583" s="22"/>
      <c r="F583" s="22"/>
    </row>
    <row r="584" spans="4:6" ht="17" thickBot="1" x14ac:dyDescent="0.25">
      <c r="D584" s="9"/>
      <c r="E584" s="22"/>
      <c r="F584" s="22"/>
    </row>
    <row r="585" spans="4:6" ht="17" thickBot="1" x14ac:dyDescent="0.25">
      <c r="D585" s="9"/>
      <c r="E585" s="22"/>
      <c r="F585" s="22"/>
    </row>
    <row r="586" spans="4:6" ht="17" thickBot="1" x14ac:dyDescent="0.25">
      <c r="D586" s="9"/>
      <c r="E586" s="22"/>
      <c r="F586" s="22"/>
    </row>
    <row r="587" spans="4:6" ht="17" thickBot="1" x14ac:dyDescent="0.25">
      <c r="D587" s="9"/>
      <c r="E587" s="22"/>
      <c r="F587" s="22"/>
    </row>
    <row r="588" spans="4:6" ht="17" thickBot="1" x14ac:dyDescent="0.25">
      <c r="D588" s="9"/>
      <c r="E588" s="22"/>
      <c r="F588" s="22"/>
    </row>
    <row r="589" spans="4:6" ht="17" thickBot="1" x14ac:dyDescent="0.25">
      <c r="D589" s="9"/>
      <c r="E589" s="22"/>
      <c r="F589" s="22"/>
    </row>
    <row r="590" spans="4:6" ht="17" thickBot="1" x14ac:dyDescent="0.25">
      <c r="D590" s="9"/>
      <c r="E590" s="22"/>
      <c r="F590" s="22"/>
    </row>
    <row r="591" spans="4:6" ht="17" thickBot="1" x14ac:dyDescent="0.25">
      <c r="D591" s="9"/>
      <c r="E591" s="22"/>
      <c r="F591" s="22"/>
    </row>
    <row r="592" spans="4:6" ht="17" thickBot="1" x14ac:dyDescent="0.25">
      <c r="D592" s="9"/>
      <c r="E592" s="22"/>
      <c r="F592" s="22"/>
    </row>
    <row r="593" spans="4:6" ht="17" thickBot="1" x14ac:dyDescent="0.25">
      <c r="D593" s="9"/>
      <c r="E593" s="22"/>
      <c r="F593" s="22"/>
    </row>
    <row r="594" spans="4:6" ht="17" thickBot="1" x14ac:dyDescent="0.25">
      <c r="D594" s="9"/>
      <c r="E594" s="22"/>
      <c r="F594" s="22"/>
    </row>
    <row r="595" spans="4:6" ht="17" thickBot="1" x14ac:dyDescent="0.25">
      <c r="D595" s="9"/>
      <c r="E595" s="22"/>
      <c r="F595" s="22"/>
    </row>
    <row r="596" spans="4:6" ht="17" thickBot="1" x14ac:dyDescent="0.25">
      <c r="D596" s="9"/>
      <c r="E596" s="22"/>
      <c r="F596" s="22"/>
    </row>
    <row r="597" spans="4:6" ht="17" thickBot="1" x14ac:dyDescent="0.25">
      <c r="D597" s="9"/>
      <c r="E597" s="22"/>
      <c r="F597" s="22"/>
    </row>
    <row r="598" spans="4:6" ht="17" thickBot="1" x14ac:dyDescent="0.25">
      <c r="D598" s="9"/>
      <c r="E598" s="22"/>
      <c r="F598" s="22"/>
    </row>
    <row r="599" spans="4:6" ht="17" thickBot="1" x14ac:dyDescent="0.25">
      <c r="D599" s="9"/>
      <c r="E599" s="22"/>
      <c r="F599" s="22"/>
    </row>
    <row r="600" spans="4:6" ht="17" thickBot="1" x14ac:dyDescent="0.25">
      <c r="D600" s="9"/>
      <c r="E600" s="22"/>
      <c r="F600" s="22"/>
    </row>
    <row r="601" spans="4:6" ht="17" thickBot="1" x14ac:dyDescent="0.25">
      <c r="D601" s="9"/>
      <c r="E601" s="22"/>
      <c r="F601" s="22"/>
    </row>
    <row r="602" spans="4:6" ht="17" thickBot="1" x14ac:dyDescent="0.25">
      <c r="D602" s="9"/>
      <c r="E602" s="22"/>
      <c r="F602" s="22"/>
    </row>
    <row r="603" spans="4:6" ht="17" thickBot="1" x14ac:dyDescent="0.25">
      <c r="D603" s="9"/>
      <c r="E603" s="22"/>
      <c r="F603" s="22"/>
    </row>
    <row r="604" spans="4:6" ht="17" thickBot="1" x14ac:dyDescent="0.25">
      <c r="D604" s="9"/>
      <c r="E604" s="22"/>
      <c r="F604" s="22"/>
    </row>
    <row r="605" spans="4:6" ht="17" thickBot="1" x14ac:dyDescent="0.25">
      <c r="D605" s="9"/>
      <c r="E605" s="22"/>
      <c r="F605" s="22"/>
    </row>
    <row r="606" spans="4:6" ht="17" thickBot="1" x14ac:dyDescent="0.25">
      <c r="D606" s="9"/>
      <c r="E606" s="22"/>
      <c r="F606" s="22"/>
    </row>
    <row r="607" spans="4:6" ht="17" thickBot="1" x14ac:dyDescent="0.25">
      <c r="D607" s="9"/>
      <c r="E607" s="22"/>
      <c r="F607" s="22"/>
    </row>
    <row r="608" spans="4:6" ht="17" thickBot="1" x14ac:dyDescent="0.25">
      <c r="D608" s="9"/>
      <c r="E608" s="22"/>
      <c r="F608" s="22"/>
    </row>
    <row r="609" spans="4:6" ht="17" thickBot="1" x14ac:dyDescent="0.25">
      <c r="D609" s="9"/>
      <c r="E609" s="22"/>
      <c r="F609" s="22"/>
    </row>
    <row r="610" spans="4:6" ht="17" thickBot="1" x14ac:dyDescent="0.25">
      <c r="D610" s="9"/>
      <c r="E610" s="22"/>
      <c r="F610" s="22"/>
    </row>
    <row r="611" spans="4:6" ht="17" thickBot="1" x14ac:dyDescent="0.25">
      <c r="D611" s="9"/>
      <c r="E611" s="22"/>
      <c r="F611" s="22"/>
    </row>
    <row r="612" spans="4:6" ht="17" thickBot="1" x14ac:dyDescent="0.25">
      <c r="D612" s="9"/>
      <c r="E612" s="22"/>
      <c r="F612" s="22"/>
    </row>
    <row r="613" spans="4:6" ht="17" thickBot="1" x14ac:dyDescent="0.25">
      <c r="D613" s="9"/>
      <c r="E613" s="22"/>
      <c r="F613" s="22"/>
    </row>
    <row r="614" spans="4:6" ht="17" thickBot="1" x14ac:dyDescent="0.25">
      <c r="D614" s="9"/>
      <c r="E614" s="22"/>
      <c r="F614" s="22"/>
    </row>
    <row r="615" spans="4:6" ht="17" thickBot="1" x14ac:dyDescent="0.25">
      <c r="D615" s="9"/>
      <c r="E615" s="22"/>
      <c r="F615" s="22"/>
    </row>
    <row r="616" spans="4:6" ht="17" thickBot="1" x14ac:dyDescent="0.25">
      <c r="D616" s="9"/>
      <c r="E616" s="22"/>
      <c r="F616" s="22"/>
    </row>
    <row r="617" spans="4:6" ht="17" thickBot="1" x14ac:dyDescent="0.25">
      <c r="D617" s="9"/>
      <c r="E617" s="22"/>
      <c r="F617" s="22"/>
    </row>
    <row r="618" spans="4:6" ht="17" thickBot="1" x14ac:dyDescent="0.25">
      <c r="D618" s="9"/>
      <c r="E618" s="22"/>
      <c r="F618" s="22"/>
    </row>
    <row r="619" spans="4:6" ht="17" thickBot="1" x14ac:dyDescent="0.25">
      <c r="D619" s="9"/>
      <c r="E619" s="22"/>
      <c r="F619" s="22"/>
    </row>
    <row r="620" spans="4:6" ht="17" thickBot="1" x14ac:dyDescent="0.25">
      <c r="D620" s="9"/>
      <c r="E620" s="22"/>
      <c r="F620" s="22"/>
    </row>
    <row r="621" spans="4:6" ht="17" thickBot="1" x14ac:dyDescent="0.25">
      <c r="D621" s="9"/>
      <c r="E621" s="22"/>
      <c r="F621" s="22"/>
    </row>
    <row r="622" spans="4:6" ht="17" thickBot="1" x14ac:dyDescent="0.25">
      <c r="D622" s="9"/>
      <c r="E622" s="22"/>
      <c r="F622" s="22"/>
    </row>
    <row r="623" spans="4:6" ht="17" thickBot="1" x14ac:dyDescent="0.25">
      <c r="D623" s="9"/>
      <c r="E623" s="22"/>
      <c r="F623" s="22"/>
    </row>
    <row r="624" spans="4:6" ht="17" thickBot="1" x14ac:dyDescent="0.25">
      <c r="D624" s="9"/>
      <c r="E624" s="22"/>
      <c r="F624" s="22"/>
    </row>
    <row r="625" spans="4:6" ht="17" thickBot="1" x14ac:dyDescent="0.25">
      <c r="D625" s="9"/>
      <c r="E625" s="22"/>
      <c r="F625" s="22"/>
    </row>
    <row r="626" spans="4:6" ht="17" thickBot="1" x14ac:dyDescent="0.25">
      <c r="D626" s="9"/>
      <c r="E626" s="22"/>
      <c r="F626" s="22"/>
    </row>
    <row r="627" spans="4:6" ht="17" thickBot="1" x14ac:dyDescent="0.25">
      <c r="D627" s="9"/>
      <c r="E627" s="22"/>
      <c r="F627" s="22"/>
    </row>
    <row r="628" spans="4:6" ht="17" thickBot="1" x14ac:dyDescent="0.25">
      <c r="D628" s="9"/>
      <c r="E628" s="22"/>
      <c r="F628" s="22"/>
    </row>
    <row r="629" spans="4:6" ht="17" thickBot="1" x14ac:dyDescent="0.25">
      <c r="D629" s="9"/>
      <c r="E629" s="22"/>
      <c r="F629" s="22"/>
    </row>
    <row r="630" spans="4:6" ht="17" thickBot="1" x14ac:dyDescent="0.25">
      <c r="D630" s="9"/>
      <c r="E630" s="22"/>
      <c r="F630" s="22"/>
    </row>
    <row r="631" spans="4:6" ht="17" thickBot="1" x14ac:dyDescent="0.25">
      <c r="D631" s="9"/>
      <c r="E631" s="22"/>
      <c r="F631" s="22"/>
    </row>
    <row r="632" spans="4:6" ht="17" thickBot="1" x14ac:dyDescent="0.25">
      <c r="D632" s="9"/>
      <c r="E632" s="22"/>
      <c r="F632" s="22"/>
    </row>
    <row r="633" spans="4:6" ht="17" thickBot="1" x14ac:dyDescent="0.25">
      <c r="D633" s="9"/>
      <c r="E633" s="22"/>
      <c r="F633" s="22"/>
    </row>
    <row r="634" spans="4:6" ht="17" thickBot="1" x14ac:dyDescent="0.25">
      <c r="D634" s="9"/>
      <c r="E634" s="22"/>
      <c r="F634" s="22"/>
    </row>
    <row r="635" spans="4:6" ht="17" thickBot="1" x14ac:dyDescent="0.25">
      <c r="D635" s="9"/>
      <c r="E635" s="22"/>
      <c r="F635" s="22"/>
    </row>
    <row r="636" spans="4:6" ht="17" thickBot="1" x14ac:dyDescent="0.25">
      <c r="D636" s="9"/>
      <c r="E636" s="22"/>
      <c r="F636" s="22"/>
    </row>
    <row r="637" spans="4:6" ht="17" thickBot="1" x14ac:dyDescent="0.25">
      <c r="D637" s="9"/>
      <c r="E637" s="22"/>
      <c r="F637" s="22"/>
    </row>
    <row r="638" spans="4:6" ht="17" thickBot="1" x14ac:dyDescent="0.25">
      <c r="D638" s="9"/>
      <c r="E638" s="22"/>
      <c r="F638" s="22"/>
    </row>
    <row r="639" spans="4:6" ht="17" thickBot="1" x14ac:dyDescent="0.25">
      <c r="D639" s="9"/>
      <c r="E639" s="22"/>
      <c r="F639" s="22"/>
    </row>
    <row r="640" spans="4:6" ht="17" thickBot="1" x14ac:dyDescent="0.25">
      <c r="D640" s="9"/>
      <c r="E640" s="22"/>
      <c r="F640" s="22"/>
    </row>
    <row r="641" spans="4:6" ht="17" thickBot="1" x14ac:dyDescent="0.25">
      <c r="D641" s="9"/>
      <c r="E641" s="22"/>
      <c r="F641" s="22"/>
    </row>
    <row r="642" spans="4:6" ht="17" thickBot="1" x14ac:dyDescent="0.25">
      <c r="D642" s="9"/>
      <c r="E642" s="22"/>
      <c r="F642" s="22"/>
    </row>
    <row r="643" spans="4:6" ht="17" thickBot="1" x14ac:dyDescent="0.25">
      <c r="D643" s="9"/>
      <c r="E643" s="22"/>
      <c r="F643" s="22"/>
    </row>
    <row r="644" spans="4:6" ht="17" thickBot="1" x14ac:dyDescent="0.25">
      <c r="D644" s="9"/>
      <c r="E644" s="22"/>
      <c r="F644" s="22"/>
    </row>
    <row r="645" spans="4:6" ht="17" thickBot="1" x14ac:dyDescent="0.25">
      <c r="D645" s="9"/>
      <c r="E645" s="22"/>
      <c r="F645" s="22"/>
    </row>
    <row r="646" spans="4:6" ht="17" thickBot="1" x14ac:dyDescent="0.25">
      <c r="D646" s="9"/>
      <c r="E646" s="22"/>
      <c r="F646" s="22"/>
    </row>
    <row r="647" spans="4:6" ht="17" thickBot="1" x14ac:dyDescent="0.25">
      <c r="D647" s="9"/>
      <c r="E647" s="22"/>
      <c r="F647" s="22"/>
    </row>
    <row r="648" spans="4:6" ht="17" thickBot="1" x14ac:dyDescent="0.25">
      <c r="D648" s="9"/>
      <c r="E648" s="22"/>
      <c r="F648" s="22"/>
    </row>
    <row r="649" spans="4:6" ht="17" thickBot="1" x14ac:dyDescent="0.25">
      <c r="D649" s="9"/>
      <c r="E649" s="22"/>
      <c r="F649" s="22"/>
    </row>
    <row r="650" spans="4:6" ht="17" thickBot="1" x14ac:dyDescent="0.25">
      <c r="D650" s="9"/>
      <c r="E650" s="22"/>
      <c r="F650" s="22"/>
    </row>
    <row r="651" spans="4:6" ht="17" thickBot="1" x14ac:dyDescent="0.25">
      <c r="D651" s="9"/>
      <c r="E651" s="22"/>
      <c r="F651" s="22"/>
    </row>
    <row r="652" spans="4:6" ht="17" thickBot="1" x14ac:dyDescent="0.25">
      <c r="D652" s="9"/>
      <c r="E652" s="22"/>
      <c r="F652" s="22"/>
    </row>
    <row r="653" spans="4:6" ht="17" thickBot="1" x14ac:dyDescent="0.25">
      <c r="D653" s="9"/>
      <c r="E653" s="22"/>
      <c r="F653" s="22"/>
    </row>
    <row r="654" spans="4:6" ht="17" thickBot="1" x14ac:dyDescent="0.25">
      <c r="D654" s="9"/>
      <c r="E654" s="22"/>
      <c r="F654" s="22"/>
    </row>
    <row r="655" spans="4:6" ht="17" thickBot="1" x14ac:dyDescent="0.25">
      <c r="D655" s="9"/>
      <c r="E655" s="22"/>
      <c r="F655" s="22"/>
    </row>
    <row r="656" spans="4:6" ht="17" thickBot="1" x14ac:dyDescent="0.25">
      <c r="D656" s="9"/>
      <c r="E656" s="22"/>
      <c r="F656" s="22"/>
    </row>
    <row r="657" spans="4:6" ht="17" thickBot="1" x14ac:dyDescent="0.25">
      <c r="D657" s="9"/>
      <c r="E657" s="22"/>
      <c r="F657" s="22"/>
    </row>
    <row r="658" spans="4:6" ht="17" thickBot="1" x14ac:dyDescent="0.25">
      <c r="D658" s="9"/>
      <c r="E658" s="22"/>
      <c r="F658" s="22"/>
    </row>
    <row r="659" spans="4:6" ht="17" thickBot="1" x14ac:dyDescent="0.25">
      <c r="D659" s="9"/>
      <c r="E659" s="22"/>
      <c r="F659" s="22"/>
    </row>
    <row r="660" spans="4:6" ht="17" thickBot="1" x14ac:dyDescent="0.25">
      <c r="D660" s="9"/>
      <c r="E660" s="22"/>
      <c r="F660" s="22"/>
    </row>
    <row r="661" spans="4:6" ht="17" thickBot="1" x14ac:dyDescent="0.25">
      <c r="D661" s="9"/>
      <c r="E661" s="22"/>
      <c r="F661" s="22"/>
    </row>
    <row r="662" spans="4:6" ht="17" thickBot="1" x14ac:dyDescent="0.25">
      <c r="D662" s="9"/>
      <c r="E662" s="22"/>
      <c r="F662" s="22"/>
    </row>
    <row r="663" spans="4:6" ht="17" thickBot="1" x14ac:dyDescent="0.25">
      <c r="D663" s="9"/>
      <c r="E663" s="22"/>
      <c r="F663" s="22"/>
    </row>
    <row r="664" spans="4:6" ht="17" thickBot="1" x14ac:dyDescent="0.25">
      <c r="D664" s="9"/>
      <c r="E664" s="22"/>
      <c r="F664" s="22"/>
    </row>
    <row r="665" spans="4:6" ht="17" thickBot="1" x14ac:dyDescent="0.25">
      <c r="D665" s="9"/>
      <c r="E665" s="22"/>
      <c r="F665" s="22"/>
    </row>
    <row r="666" spans="4:6" ht="17" thickBot="1" x14ac:dyDescent="0.25">
      <c r="D666" s="9"/>
      <c r="E666" s="22"/>
      <c r="F666" s="22"/>
    </row>
    <row r="667" spans="4:6" ht="17" thickBot="1" x14ac:dyDescent="0.25">
      <c r="D667" s="9"/>
      <c r="E667" s="22"/>
      <c r="F667" s="22"/>
    </row>
    <row r="668" spans="4:6" ht="17" thickBot="1" x14ac:dyDescent="0.25">
      <c r="D668" s="9"/>
      <c r="E668" s="22"/>
      <c r="F668" s="22"/>
    </row>
    <row r="669" spans="4:6" ht="17" thickBot="1" x14ac:dyDescent="0.25">
      <c r="D669" s="9"/>
      <c r="E669" s="22"/>
      <c r="F669" s="22"/>
    </row>
    <row r="670" spans="4:6" ht="17" thickBot="1" x14ac:dyDescent="0.25">
      <c r="D670" s="9"/>
      <c r="E670" s="22"/>
      <c r="F670" s="22"/>
    </row>
    <row r="671" spans="4:6" ht="17" thickBot="1" x14ac:dyDescent="0.25">
      <c r="D671" s="9"/>
      <c r="E671" s="22"/>
      <c r="F671" s="22"/>
    </row>
    <row r="672" spans="4:6" ht="17" thickBot="1" x14ac:dyDescent="0.25">
      <c r="D672" s="9"/>
      <c r="E672" s="22"/>
      <c r="F672" s="22"/>
    </row>
    <row r="673" spans="4:6" ht="17" thickBot="1" x14ac:dyDescent="0.25">
      <c r="D673" s="9"/>
      <c r="E673" s="22"/>
      <c r="F673" s="22"/>
    </row>
    <row r="674" spans="4:6" ht="17" thickBot="1" x14ac:dyDescent="0.25">
      <c r="D674" s="9"/>
      <c r="E674" s="22"/>
      <c r="F674" s="22"/>
    </row>
    <row r="675" spans="4:6" ht="17" thickBot="1" x14ac:dyDescent="0.25">
      <c r="D675" s="9"/>
      <c r="E675" s="22"/>
      <c r="F675" s="22"/>
    </row>
    <row r="676" spans="4:6" ht="17" thickBot="1" x14ac:dyDescent="0.25">
      <c r="D676" s="9"/>
      <c r="E676" s="22"/>
      <c r="F676" s="22"/>
    </row>
    <row r="677" spans="4:6" ht="17" thickBot="1" x14ac:dyDescent="0.25">
      <c r="D677" s="9"/>
      <c r="E677" s="22"/>
      <c r="F677" s="22"/>
    </row>
    <row r="678" spans="4:6" ht="17" thickBot="1" x14ac:dyDescent="0.25">
      <c r="D678" s="9"/>
      <c r="E678" s="22"/>
      <c r="F678" s="22"/>
    </row>
    <row r="679" spans="4:6" ht="17" thickBot="1" x14ac:dyDescent="0.25">
      <c r="D679" s="9"/>
      <c r="E679" s="22"/>
      <c r="F679" s="22"/>
    </row>
    <row r="680" spans="4:6" ht="17" thickBot="1" x14ac:dyDescent="0.25">
      <c r="D680" s="9"/>
      <c r="E680" s="22"/>
      <c r="F680" s="22"/>
    </row>
    <row r="681" spans="4:6" ht="17" thickBot="1" x14ac:dyDescent="0.25">
      <c r="D681" s="9"/>
      <c r="E681" s="22"/>
      <c r="F681" s="22"/>
    </row>
    <row r="682" spans="4:6" ht="17" thickBot="1" x14ac:dyDescent="0.25">
      <c r="D682" s="9"/>
      <c r="E682" s="22"/>
      <c r="F682" s="22"/>
    </row>
    <row r="683" spans="4:6" ht="17" thickBot="1" x14ac:dyDescent="0.25">
      <c r="D683" s="9"/>
      <c r="E683" s="22"/>
      <c r="F683" s="22"/>
    </row>
    <row r="684" spans="4:6" ht="17" thickBot="1" x14ac:dyDescent="0.25">
      <c r="D684" s="9"/>
      <c r="E684" s="22"/>
      <c r="F684" s="22"/>
    </row>
    <row r="685" spans="4:6" ht="17" thickBot="1" x14ac:dyDescent="0.25">
      <c r="D685" s="9"/>
      <c r="E685" s="22"/>
      <c r="F685" s="22"/>
    </row>
    <row r="686" spans="4:6" ht="17" thickBot="1" x14ac:dyDescent="0.25">
      <c r="D686" s="9"/>
      <c r="E686" s="22"/>
      <c r="F686" s="22"/>
    </row>
    <row r="687" spans="4:6" ht="17" thickBot="1" x14ac:dyDescent="0.25">
      <c r="D687" s="9"/>
      <c r="E687" s="22"/>
      <c r="F687" s="22"/>
    </row>
    <row r="688" spans="4:6" ht="17" thickBot="1" x14ac:dyDescent="0.25">
      <c r="D688" s="9"/>
      <c r="E688" s="22"/>
      <c r="F688" s="22"/>
    </row>
    <row r="689" spans="4:6" ht="17" thickBot="1" x14ac:dyDescent="0.25">
      <c r="D689" s="9"/>
      <c r="E689" s="22"/>
      <c r="F689" s="22"/>
    </row>
    <row r="690" spans="4:6" ht="17" thickBot="1" x14ac:dyDescent="0.25">
      <c r="D690" s="9"/>
      <c r="E690" s="22"/>
      <c r="F690" s="22"/>
    </row>
    <row r="691" spans="4:6" ht="17" thickBot="1" x14ac:dyDescent="0.25">
      <c r="D691" s="9"/>
      <c r="E691" s="22"/>
      <c r="F691" s="22"/>
    </row>
    <row r="692" spans="4:6" ht="17" thickBot="1" x14ac:dyDescent="0.25">
      <c r="D692" s="9"/>
      <c r="E692" s="22"/>
      <c r="F692" s="22"/>
    </row>
    <row r="693" spans="4:6" ht="17" thickBot="1" x14ac:dyDescent="0.25">
      <c r="D693" s="9"/>
      <c r="E693" s="22"/>
      <c r="F693" s="22"/>
    </row>
    <row r="694" spans="4:6" ht="17" thickBot="1" x14ac:dyDescent="0.25">
      <c r="D694" s="9"/>
      <c r="E694" s="22"/>
      <c r="F694" s="22"/>
    </row>
    <row r="695" spans="4:6" ht="17" thickBot="1" x14ac:dyDescent="0.25">
      <c r="D695" s="9"/>
      <c r="E695" s="22"/>
      <c r="F695" s="22"/>
    </row>
    <row r="696" spans="4:6" ht="17" thickBot="1" x14ac:dyDescent="0.25">
      <c r="D696" s="9"/>
      <c r="E696" s="22"/>
      <c r="F696" s="22"/>
    </row>
    <row r="697" spans="4:6" ht="17" thickBot="1" x14ac:dyDescent="0.25">
      <c r="D697" s="9"/>
      <c r="E697" s="22"/>
      <c r="F697" s="22"/>
    </row>
    <row r="698" spans="4:6" ht="17" thickBot="1" x14ac:dyDescent="0.25">
      <c r="D698" s="9"/>
      <c r="E698" s="22"/>
      <c r="F698" s="22"/>
    </row>
    <row r="699" spans="4:6" ht="17" thickBot="1" x14ac:dyDescent="0.25">
      <c r="D699" s="9"/>
      <c r="E699" s="22"/>
      <c r="F699" s="22"/>
    </row>
    <row r="700" spans="4:6" ht="17" thickBot="1" x14ac:dyDescent="0.25">
      <c r="D700" s="9"/>
      <c r="E700" s="22"/>
      <c r="F700" s="22"/>
    </row>
    <row r="701" spans="4:6" ht="17" thickBot="1" x14ac:dyDescent="0.25">
      <c r="D701" s="9"/>
      <c r="E701" s="22"/>
      <c r="F701" s="22"/>
    </row>
    <row r="702" spans="4:6" ht="17" thickBot="1" x14ac:dyDescent="0.25">
      <c r="D702" s="9"/>
      <c r="E702" s="22"/>
      <c r="F702" s="22"/>
    </row>
    <row r="703" spans="4:6" ht="17" thickBot="1" x14ac:dyDescent="0.25">
      <c r="D703" s="9"/>
      <c r="E703" s="22"/>
      <c r="F703" s="22"/>
    </row>
    <row r="704" spans="4:6" ht="17" thickBot="1" x14ac:dyDescent="0.25">
      <c r="D704" s="9"/>
      <c r="E704" s="22"/>
      <c r="F704" s="22"/>
    </row>
    <row r="705" spans="4:6" ht="17" thickBot="1" x14ac:dyDescent="0.25">
      <c r="D705" s="9"/>
      <c r="E705" s="22"/>
      <c r="F705" s="22"/>
    </row>
    <row r="706" spans="4:6" ht="17" thickBot="1" x14ac:dyDescent="0.25">
      <c r="D706" s="9"/>
      <c r="E706" s="22"/>
      <c r="F706" s="22"/>
    </row>
    <row r="707" spans="4:6" ht="17" thickBot="1" x14ac:dyDescent="0.25">
      <c r="D707" s="9"/>
      <c r="E707" s="22"/>
      <c r="F707" s="22"/>
    </row>
    <row r="708" spans="4:6" ht="17" thickBot="1" x14ac:dyDescent="0.25">
      <c r="D708" s="9"/>
      <c r="E708" s="22"/>
      <c r="F708" s="22"/>
    </row>
    <row r="709" spans="4:6" ht="17" thickBot="1" x14ac:dyDescent="0.25">
      <c r="D709" s="9"/>
      <c r="E709" s="22"/>
      <c r="F709" s="22"/>
    </row>
    <row r="710" spans="4:6" ht="17" thickBot="1" x14ac:dyDescent="0.25">
      <c r="D710" s="9"/>
      <c r="E710" s="22"/>
      <c r="F710" s="22"/>
    </row>
    <row r="711" spans="4:6" ht="17" thickBot="1" x14ac:dyDescent="0.25">
      <c r="D711" s="9"/>
      <c r="E711" s="22"/>
      <c r="F711" s="22"/>
    </row>
    <row r="712" spans="4:6" ht="17" thickBot="1" x14ac:dyDescent="0.25">
      <c r="D712" s="9"/>
      <c r="E712" s="22"/>
      <c r="F712" s="22"/>
    </row>
    <row r="713" spans="4:6" ht="17" thickBot="1" x14ac:dyDescent="0.25">
      <c r="D713" s="9"/>
      <c r="E713" s="22"/>
      <c r="F713" s="22"/>
    </row>
    <row r="714" spans="4:6" ht="17" thickBot="1" x14ac:dyDescent="0.25">
      <c r="D714" s="9"/>
      <c r="E714" s="22"/>
      <c r="F714" s="22"/>
    </row>
    <row r="715" spans="4:6" ht="17" thickBot="1" x14ac:dyDescent="0.25">
      <c r="D715" s="9"/>
      <c r="E715" s="22"/>
      <c r="F715" s="22"/>
    </row>
    <row r="716" spans="4:6" ht="17" thickBot="1" x14ac:dyDescent="0.25">
      <c r="D716" s="9"/>
      <c r="E716" s="22"/>
      <c r="F716" s="22"/>
    </row>
    <row r="717" spans="4:6" ht="17" thickBot="1" x14ac:dyDescent="0.25">
      <c r="D717" s="9"/>
      <c r="E717" s="22"/>
      <c r="F717" s="22"/>
    </row>
    <row r="718" spans="4:6" ht="17" thickBot="1" x14ac:dyDescent="0.25">
      <c r="D718" s="9"/>
      <c r="E718" s="22"/>
      <c r="F718" s="22"/>
    </row>
    <row r="719" spans="4:6" ht="17" thickBot="1" x14ac:dyDescent="0.25">
      <c r="D719" s="9"/>
      <c r="E719" s="22"/>
      <c r="F719" s="22"/>
    </row>
    <row r="720" spans="4:6" ht="17" thickBot="1" x14ac:dyDescent="0.25">
      <c r="D720" s="9"/>
      <c r="E720" s="22"/>
      <c r="F720" s="22"/>
    </row>
    <row r="721" spans="4:6" ht="17" thickBot="1" x14ac:dyDescent="0.25">
      <c r="D721" s="9"/>
      <c r="E721" s="22"/>
      <c r="F721" s="22"/>
    </row>
    <row r="722" spans="4:6" ht="17" thickBot="1" x14ac:dyDescent="0.25">
      <c r="D722" s="9"/>
      <c r="E722" s="22"/>
      <c r="F722" s="22"/>
    </row>
    <row r="723" spans="4:6" ht="17" thickBot="1" x14ac:dyDescent="0.25">
      <c r="D723" s="9"/>
      <c r="E723" s="22"/>
      <c r="F723" s="22"/>
    </row>
    <row r="724" spans="4:6" ht="17" thickBot="1" x14ac:dyDescent="0.25">
      <c r="D724" s="9"/>
      <c r="E724" s="22"/>
      <c r="F724" s="22"/>
    </row>
    <row r="725" spans="4:6" ht="17" thickBot="1" x14ac:dyDescent="0.25">
      <c r="D725" s="9"/>
      <c r="E725" s="22"/>
      <c r="F725" s="22"/>
    </row>
    <row r="726" spans="4:6" ht="17" thickBot="1" x14ac:dyDescent="0.25">
      <c r="D726" s="9"/>
      <c r="E726" s="22"/>
      <c r="F726" s="22"/>
    </row>
    <row r="727" spans="4:6" ht="17" thickBot="1" x14ac:dyDescent="0.25">
      <c r="D727" s="9"/>
      <c r="E727" s="22"/>
      <c r="F727" s="22"/>
    </row>
    <row r="728" spans="4:6" ht="17" thickBot="1" x14ac:dyDescent="0.25">
      <c r="D728" s="9"/>
      <c r="E728" s="22"/>
      <c r="F728" s="22"/>
    </row>
    <row r="729" spans="4:6" ht="17" thickBot="1" x14ac:dyDescent="0.25">
      <c r="D729" s="9"/>
      <c r="E729" s="22"/>
      <c r="F729" s="22"/>
    </row>
    <row r="730" spans="4:6" ht="17" thickBot="1" x14ac:dyDescent="0.25">
      <c r="D730" s="9"/>
      <c r="E730" s="22"/>
      <c r="F730" s="22"/>
    </row>
    <row r="731" spans="4:6" ht="17" thickBot="1" x14ac:dyDescent="0.25">
      <c r="D731" s="9"/>
      <c r="E731" s="22"/>
      <c r="F731" s="22"/>
    </row>
    <row r="732" spans="4:6" ht="17" thickBot="1" x14ac:dyDescent="0.25">
      <c r="D732" s="9"/>
      <c r="E732" s="22"/>
      <c r="F732" s="22"/>
    </row>
    <row r="733" spans="4:6" ht="17" thickBot="1" x14ac:dyDescent="0.25">
      <c r="D733" s="9"/>
      <c r="E733" s="22"/>
      <c r="F733" s="22"/>
    </row>
    <row r="734" spans="4:6" ht="17" thickBot="1" x14ac:dyDescent="0.25">
      <c r="D734" s="9"/>
      <c r="E734" s="22"/>
      <c r="F734" s="22"/>
    </row>
    <row r="735" spans="4:6" ht="17" thickBot="1" x14ac:dyDescent="0.25">
      <c r="D735" s="9"/>
      <c r="E735" s="22"/>
      <c r="F735" s="22"/>
    </row>
    <row r="736" spans="4:6" ht="17" thickBot="1" x14ac:dyDescent="0.25">
      <c r="D736" s="9"/>
      <c r="E736" s="22"/>
      <c r="F736" s="22"/>
    </row>
    <row r="737" spans="4:6" ht="17" thickBot="1" x14ac:dyDescent="0.25">
      <c r="D737" s="9"/>
      <c r="E737" s="22"/>
      <c r="F737" s="22"/>
    </row>
    <row r="738" spans="4:6" ht="17" thickBot="1" x14ac:dyDescent="0.25">
      <c r="D738" s="9"/>
      <c r="E738" s="22"/>
      <c r="F738" s="22"/>
    </row>
    <row r="739" spans="4:6" ht="17" thickBot="1" x14ac:dyDescent="0.25">
      <c r="D739" s="9"/>
      <c r="E739" s="22"/>
      <c r="F739" s="22"/>
    </row>
    <row r="740" spans="4:6" ht="17" thickBot="1" x14ac:dyDescent="0.25">
      <c r="D740" s="9"/>
      <c r="E740" s="22"/>
      <c r="F740" s="22"/>
    </row>
    <row r="741" spans="4:6" ht="17" thickBot="1" x14ac:dyDescent="0.25">
      <c r="D741" s="9"/>
      <c r="E741" s="22"/>
      <c r="F741" s="22"/>
    </row>
    <row r="742" spans="4:6" ht="17" thickBot="1" x14ac:dyDescent="0.25">
      <c r="D742" s="9"/>
      <c r="E742" s="22"/>
      <c r="F742" s="22"/>
    </row>
    <row r="743" spans="4:6" ht="17" thickBot="1" x14ac:dyDescent="0.25">
      <c r="D743" s="9"/>
      <c r="E743" s="22"/>
      <c r="F743" s="22"/>
    </row>
    <row r="744" spans="4:6" ht="17" thickBot="1" x14ac:dyDescent="0.25">
      <c r="D744" s="9"/>
      <c r="E744" s="22"/>
      <c r="F744" s="22"/>
    </row>
    <row r="745" spans="4:6" ht="17" thickBot="1" x14ac:dyDescent="0.25">
      <c r="D745" s="9"/>
      <c r="E745" s="22"/>
      <c r="F745" s="22"/>
    </row>
    <row r="746" spans="4:6" ht="17" thickBot="1" x14ac:dyDescent="0.25">
      <c r="D746" s="9"/>
      <c r="E746" s="22"/>
      <c r="F746" s="22"/>
    </row>
    <row r="747" spans="4:6" ht="17" thickBot="1" x14ac:dyDescent="0.25">
      <c r="D747" s="9"/>
      <c r="E747" s="22"/>
      <c r="F747" s="22"/>
    </row>
    <row r="748" spans="4:6" ht="17" thickBot="1" x14ac:dyDescent="0.25">
      <c r="D748" s="9"/>
      <c r="E748" s="22"/>
      <c r="F748" s="22"/>
    </row>
    <row r="749" spans="4:6" ht="17" thickBot="1" x14ac:dyDescent="0.25">
      <c r="D749" s="9"/>
      <c r="E749" s="22"/>
      <c r="F749" s="22"/>
    </row>
    <row r="750" spans="4:6" ht="17" thickBot="1" x14ac:dyDescent="0.25">
      <c r="D750" s="9"/>
      <c r="E750" s="22"/>
      <c r="F750" s="22"/>
    </row>
    <row r="751" spans="4:6" ht="17" thickBot="1" x14ac:dyDescent="0.25">
      <c r="D751" s="9"/>
      <c r="E751" s="22"/>
      <c r="F751" s="22"/>
    </row>
    <row r="752" spans="4:6" ht="17" thickBot="1" x14ac:dyDescent="0.25">
      <c r="D752" s="9"/>
      <c r="E752" s="22"/>
      <c r="F752" s="22"/>
    </row>
    <row r="753" spans="4:6" ht="17" thickBot="1" x14ac:dyDescent="0.25">
      <c r="D753" s="9"/>
      <c r="E753" s="22"/>
      <c r="F753" s="22"/>
    </row>
    <row r="754" spans="4:6" ht="17" thickBot="1" x14ac:dyDescent="0.25">
      <c r="D754" s="9"/>
      <c r="E754" s="22"/>
      <c r="F754" s="22"/>
    </row>
    <row r="755" spans="4:6" ht="17" thickBot="1" x14ac:dyDescent="0.25">
      <c r="D755" s="9"/>
      <c r="E755" s="22"/>
      <c r="F755" s="22"/>
    </row>
    <row r="756" spans="4:6" ht="17" thickBot="1" x14ac:dyDescent="0.25">
      <c r="D756" s="9"/>
      <c r="E756" s="22"/>
      <c r="F756" s="22"/>
    </row>
    <row r="757" spans="4:6" ht="17" thickBot="1" x14ac:dyDescent="0.25">
      <c r="D757" s="9"/>
      <c r="E757" s="22"/>
      <c r="F757" s="22"/>
    </row>
    <row r="758" spans="4:6" ht="17" thickBot="1" x14ac:dyDescent="0.25">
      <c r="D758" s="9"/>
      <c r="E758" s="22"/>
      <c r="F758" s="22"/>
    </row>
    <row r="759" spans="4:6" ht="17" thickBot="1" x14ac:dyDescent="0.25">
      <c r="D759" s="9"/>
      <c r="E759" s="22"/>
      <c r="F759" s="22"/>
    </row>
    <row r="760" spans="4:6" ht="17" thickBot="1" x14ac:dyDescent="0.25">
      <c r="D760" s="9"/>
      <c r="E760" s="22"/>
      <c r="F760" s="22"/>
    </row>
    <row r="761" spans="4:6" ht="17" thickBot="1" x14ac:dyDescent="0.25">
      <c r="D761" s="9"/>
      <c r="E761" s="22"/>
      <c r="F761" s="22"/>
    </row>
    <row r="762" spans="4:6" ht="17" thickBot="1" x14ac:dyDescent="0.25">
      <c r="D762" s="9"/>
      <c r="E762" s="22"/>
      <c r="F762" s="22"/>
    </row>
    <row r="763" spans="4:6" ht="17" thickBot="1" x14ac:dyDescent="0.25">
      <c r="D763" s="9"/>
      <c r="E763" s="22"/>
      <c r="F763" s="22"/>
    </row>
    <row r="764" spans="4:6" ht="17" thickBot="1" x14ac:dyDescent="0.25">
      <c r="D764" s="9"/>
      <c r="E764" s="22"/>
      <c r="F764" s="22"/>
    </row>
    <row r="765" spans="4:6" ht="17" thickBot="1" x14ac:dyDescent="0.25">
      <c r="D765" s="9"/>
      <c r="E765" s="22"/>
      <c r="F765" s="22"/>
    </row>
    <row r="766" spans="4:6" ht="17" thickBot="1" x14ac:dyDescent="0.25">
      <c r="D766" s="9"/>
      <c r="E766" s="22"/>
      <c r="F766" s="22"/>
    </row>
    <row r="767" spans="4:6" ht="17" thickBot="1" x14ac:dyDescent="0.25">
      <c r="D767" s="9"/>
      <c r="E767" s="22"/>
      <c r="F767" s="22"/>
    </row>
    <row r="768" spans="4:6" ht="17" thickBot="1" x14ac:dyDescent="0.25">
      <c r="D768" s="9"/>
      <c r="E768" s="22"/>
      <c r="F768" s="22"/>
    </row>
    <row r="769" spans="4:6" ht="17" thickBot="1" x14ac:dyDescent="0.25">
      <c r="D769" s="9"/>
      <c r="E769" s="22"/>
      <c r="F769" s="22"/>
    </row>
    <row r="770" spans="4:6" ht="17" thickBot="1" x14ac:dyDescent="0.25">
      <c r="D770" s="9"/>
      <c r="E770" s="22"/>
      <c r="F770" s="22"/>
    </row>
    <row r="771" spans="4:6" ht="17" thickBot="1" x14ac:dyDescent="0.25">
      <c r="D771" s="9"/>
      <c r="E771" s="22"/>
      <c r="F771" s="22"/>
    </row>
    <row r="772" spans="4:6" ht="17" thickBot="1" x14ac:dyDescent="0.25">
      <c r="D772" s="9"/>
      <c r="E772" s="22"/>
      <c r="F772" s="22"/>
    </row>
    <row r="773" spans="4:6" ht="17" thickBot="1" x14ac:dyDescent="0.25">
      <c r="D773" s="9"/>
      <c r="E773" s="22"/>
      <c r="F773" s="22"/>
    </row>
    <row r="774" spans="4:6" ht="17" thickBot="1" x14ac:dyDescent="0.25">
      <c r="D774" s="9"/>
      <c r="E774" s="22"/>
      <c r="F774" s="22"/>
    </row>
    <row r="775" spans="4:6" ht="17" thickBot="1" x14ac:dyDescent="0.25">
      <c r="D775" s="9"/>
      <c r="E775" s="22"/>
      <c r="F775" s="22"/>
    </row>
    <row r="776" spans="4:6" ht="17" thickBot="1" x14ac:dyDescent="0.25">
      <c r="D776" s="9"/>
      <c r="E776" s="22"/>
      <c r="F776" s="22"/>
    </row>
    <row r="777" spans="4:6" ht="17" thickBot="1" x14ac:dyDescent="0.25">
      <c r="D777" s="9"/>
      <c r="E777" s="22"/>
      <c r="F777" s="22"/>
    </row>
    <row r="778" spans="4:6" ht="17" thickBot="1" x14ac:dyDescent="0.25">
      <c r="D778" s="9"/>
      <c r="E778" s="22"/>
      <c r="F778" s="22"/>
    </row>
    <row r="779" spans="4:6" ht="17" thickBot="1" x14ac:dyDescent="0.25">
      <c r="D779" s="9"/>
      <c r="E779" s="22"/>
      <c r="F779" s="22"/>
    </row>
    <row r="780" spans="4:6" ht="17" thickBot="1" x14ac:dyDescent="0.25">
      <c r="D780" s="9"/>
      <c r="E780" s="22"/>
      <c r="F780" s="22"/>
    </row>
    <row r="781" spans="4:6" ht="17" thickBot="1" x14ac:dyDescent="0.25">
      <c r="D781" s="9"/>
      <c r="E781" s="22"/>
      <c r="F781" s="22"/>
    </row>
    <row r="782" spans="4:6" ht="17" thickBot="1" x14ac:dyDescent="0.25">
      <c r="D782" s="9"/>
      <c r="E782" s="22"/>
      <c r="F782" s="22"/>
    </row>
    <row r="783" spans="4:6" ht="17" thickBot="1" x14ac:dyDescent="0.25">
      <c r="D783" s="9"/>
      <c r="E783" s="22"/>
      <c r="F783" s="22"/>
    </row>
    <row r="784" spans="4:6" ht="17" thickBot="1" x14ac:dyDescent="0.25">
      <c r="D784" s="9"/>
      <c r="E784" s="22"/>
      <c r="F784" s="22"/>
    </row>
    <row r="785" spans="4:6" ht="17" thickBot="1" x14ac:dyDescent="0.25">
      <c r="D785" s="9"/>
      <c r="E785" s="22"/>
      <c r="F785" s="22"/>
    </row>
    <row r="786" spans="4:6" ht="17" thickBot="1" x14ac:dyDescent="0.25">
      <c r="D786" s="9"/>
      <c r="E786" s="22"/>
      <c r="F786" s="22"/>
    </row>
    <row r="787" spans="4:6" ht="17" thickBot="1" x14ac:dyDescent="0.25">
      <c r="D787" s="9"/>
      <c r="E787" s="22"/>
      <c r="F787" s="22"/>
    </row>
    <row r="788" spans="4:6" ht="17" thickBot="1" x14ac:dyDescent="0.25">
      <c r="D788" s="9"/>
      <c r="E788" s="22"/>
      <c r="F788" s="22"/>
    </row>
    <row r="789" spans="4:6" ht="17" thickBot="1" x14ac:dyDescent="0.25">
      <c r="D789" s="9"/>
      <c r="E789" s="22"/>
      <c r="F789" s="22"/>
    </row>
    <row r="790" spans="4:6" ht="17" thickBot="1" x14ac:dyDescent="0.25">
      <c r="D790" s="9"/>
      <c r="E790" s="22"/>
      <c r="F790" s="22"/>
    </row>
    <row r="791" spans="4:6" ht="17" thickBot="1" x14ac:dyDescent="0.25">
      <c r="D791" s="9"/>
      <c r="E791" s="22"/>
      <c r="F791" s="22"/>
    </row>
    <row r="792" spans="4:6" ht="17" thickBot="1" x14ac:dyDescent="0.25">
      <c r="D792" s="9"/>
      <c r="E792" s="22"/>
      <c r="F792" s="22"/>
    </row>
    <row r="793" spans="4:6" ht="17" thickBot="1" x14ac:dyDescent="0.25">
      <c r="D793" s="9"/>
      <c r="E793" s="22"/>
      <c r="F793" s="22"/>
    </row>
    <row r="794" spans="4:6" ht="17" thickBot="1" x14ac:dyDescent="0.25">
      <c r="D794" s="9"/>
      <c r="E794" s="22"/>
      <c r="F794" s="22"/>
    </row>
    <row r="795" spans="4:6" ht="17" thickBot="1" x14ac:dyDescent="0.25">
      <c r="D795" s="9"/>
      <c r="E795" s="22"/>
      <c r="F795" s="22"/>
    </row>
    <row r="796" spans="4:6" ht="17" thickBot="1" x14ac:dyDescent="0.25">
      <c r="D796" s="9"/>
      <c r="E796" s="22"/>
      <c r="F796" s="22"/>
    </row>
    <row r="797" spans="4:6" ht="17" thickBot="1" x14ac:dyDescent="0.25">
      <c r="D797" s="9"/>
      <c r="E797" s="22"/>
      <c r="F797" s="22"/>
    </row>
    <row r="798" spans="4:6" ht="17" thickBot="1" x14ac:dyDescent="0.25">
      <c r="D798" s="9"/>
      <c r="E798" s="22"/>
      <c r="F798" s="22"/>
    </row>
    <row r="799" spans="4:6" ht="17" thickBot="1" x14ac:dyDescent="0.25">
      <c r="D799" s="9"/>
      <c r="E799" s="22"/>
      <c r="F799" s="22"/>
    </row>
    <row r="800" spans="4:6" ht="17" thickBot="1" x14ac:dyDescent="0.25">
      <c r="D800" s="9"/>
      <c r="E800" s="22"/>
      <c r="F800" s="22"/>
    </row>
    <row r="801" spans="4:6" ht="17" thickBot="1" x14ac:dyDescent="0.25">
      <c r="D801" s="9"/>
      <c r="E801" s="22"/>
      <c r="F801" s="22"/>
    </row>
    <row r="802" spans="4:6" ht="17" thickBot="1" x14ac:dyDescent="0.25">
      <c r="D802" s="9"/>
      <c r="E802" s="22"/>
      <c r="F802" s="22"/>
    </row>
    <row r="803" spans="4:6" ht="17" thickBot="1" x14ac:dyDescent="0.25">
      <c r="D803" s="9"/>
      <c r="E803" s="22"/>
      <c r="F803" s="22"/>
    </row>
    <row r="804" spans="4:6" ht="17" thickBot="1" x14ac:dyDescent="0.25">
      <c r="D804" s="9"/>
      <c r="E804" s="22"/>
      <c r="F804" s="22"/>
    </row>
    <row r="805" spans="4:6" ht="17" thickBot="1" x14ac:dyDescent="0.25">
      <c r="D805" s="9"/>
      <c r="E805" s="22"/>
      <c r="F805" s="22"/>
    </row>
    <row r="806" spans="4:6" ht="17" thickBot="1" x14ac:dyDescent="0.25">
      <c r="D806" s="9"/>
      <c r="E806" s="22"/>
      <c r="F806" s="22"/>
    </row>
    <row r="807" spans="4:6" ht="17" thickBot="1" x14ac:dyDescent="0.25">
      <c r="D807" s="9"/>
      <c r="E807" s="22"/>
      <c r="F807" s="22"/>
    </row>
    <row r="808" spans="4:6" ht="17" thickBot="1" x14ac:dyDescent="0.25">
      <c r="D808" s="9"/>
      <c r="E808" s="22"/>
      <c r="F808" s="22"/>
    </row>
    <row r="809" spans="4:6" ht="17" thickBot="1" x14ac:dyDescent="0.25">
      <c r="D809" s="9"/>
      <c r="E809" s="22"/>
      <c r="F809" s="22"/>
    </row>
    <row r="810" spans="4:6" ht="17" thickBot="1" x14ac:dyDescent="0.25">
      <c r="D810" s="9"/>
      <c r="E810" s="22"/>
      <c r="F810" s="22"/>
    </row>
    <row r="811" spans="4:6" ht="17" thickBot="1" x14ac:dyDescent="0.25">
      <c r="D811" s="9"/>
      <c r="E811" s="22"/>
      <c r="F811" s="22"/>
    </row>
    <row r="812" spans="4:6" ht="17" thickBot="1" x14ac:dyDescent="0.25">
      <c r="D812" s="9"/>
      <c r="E812" s="22"/>
      <c r="F812" s="22"/>
    </row>
    <row r="813" spans="4:6" ht="17" thickBot="1" x14ac:dyDescent="0.25">
      <c r="D813" s="9"/>
      <c r="E813" s="22"/>
      <c r="F813" s="22"/>
    </row>
    <row r="814" spans="4:6" ht="17" thickBot="1" x14ac:dyDescent="0.25">
      <c r="D814" s="9"/>
      <c r="E814" s="22"/>
      <c r="F814" s="22"/>
    </row>
    <row r="815" spans="4:6" ht="17" thickBot="1" x14ac:dyDescent="0.25">
      <c r="D815" s="9"/>
      <c r="E815" s="22"/>
      <c r="F815" s="22"/>
    </row>
    <row r="816" spans="4:6" ht="17" thickBot="1" x14ac:dyDescent="0.25">
      <c r="D816" s="9"/>
      <c r="E816" s="22"/>
      <c r="F816" s="22"/>
    </row>
    <row r="817" spans="4:6" ht="17" thickBot="1" x14ac:dyDescent="0.25">
      <c r="D817" s="9"/>
      <c r="E817" s="22"/>
      <c r="F817" s="22"/>
    </row>
    <row r="818" spans="4:6" ht="17" thickBot="1" x14ac:dyDescent="0.25">
      <c r="D818" s="9"/>
      <c r="E818" s="22"/>
      <c r="F818" s="22"/>
    </row>
    <row r="819" spans="4:6" ht="17" thickBot="1" x14ac:dyDescent="0.25">
      <c r="D819" s="9"/>
      <c r="E819" s="22"/>
      <c r="F819" s="22"/>
    </row>
    <row r="820" spans="4:6" ht="17" thickBot="1" x14ac:dyDescent="0.25">
      <c r="D820" s="9"/>
      <c r="E820" s="22"/>
      <c r="F820" s="22"/>
    </row>
    <row r="821" spans="4:6" ht="17" thickBot="1" x14ac:dyDescent="0.25">
      <c r="D821" s="9"/>
      <c r="E821" s="22"/>
      <c r="F821" s="22"/>
    </row>
    <row r="822" spans="4:6" ht="17" thickBot="1" x14ac:dyDescent="0.25">
      <c r="D822" s="9"/>
      <c r="E822" s="22"/>
      <c r="F822" s="22"/>
    </row>
    <row r="823" spans="4:6" ht="17" thickBot="1" x14ac:dyDescent="0.25">
      <c r="D823" s="9"/>
      <c r="E823" s="22"/>
      <c r="F823" s="22"/>
    </row>
    <row r="824" spans="4:6" ht="17" thickBot="1" x14ac:dyDescent="0.25">
      <c r="D824" s="9"/>
      <c r="E824" s="22"/>
      <c r="F824" s="22"/>
    </row>
    <row r="825" spans="4:6" ht="17" thickBot="1" x14ac:dyDescent="0.25">
      <c r="D825" s="9"/>
      <c r="E825" s="22"/>
      <c r="F825" s="22"/>
    </row>
    <row r="826" spans="4:6" ht="17" thickBot="1" x14ac:dyDescent="0.25">
      <c r="D826" s="9"/>
      <c r="E826" s="22"/>
      <c r="F826" s="22"/>
    </row>
    <row r="827" spans="4:6" ht="17" thickBot="1" x14ac:dyDescent="0.25">
      <c r="D827" s="9"/>
      <c r="E827" s="22"/>
      <c r="F827" s="22"/>
    </row>
    <row r="828" spans="4:6" ht="17" thickBot="1" x14ac:dyDescent="0.25">
      <c r="D828" s="9"/>
      <c r="E828" s="22"/>
      <c r="F828" s="22"/>
    </row>
    <row r="829" spans="4:6" ht="17" thickBot="1" x14ac:dyDescent="0.25">
      <c r="D829" s="9"/>
      <c r="E829" s="22"/>
      <c r="F829" s="22"/>
    </row>
    <row r="830" spans="4:6" ht="17" thickBot="1" x14ac:dyDescent="0.25">
      <c r="D830" s="9"/>
      <c r="E830" s="22"/>
      <c r="F830" s="22"/>
    </row>
    <row r="831" spans="4:6" ht="17" thickBot="1" x14ac:dyDescent="0.25">
      <c r="D831" s="9"/>
      <c r="E831" s="22"/>
      <c r="F831" s="22"/>
    </row>
    <row r="832" spans="4:6" ht="17" thickBot="1" x14ac:dyDescent="0.25">
      <c r="D832" s="9"/>
      <c r="E832" s="22"/>
      <c r="F832" s="22"/>
    </row>
    <row r="833" spans="4:6" ht="17" thickBot="1" x14ac:dyDescent="0.25">
      <c r="D833" s="9"/>
      <c r="E833" s="22"/>
      <c r="F833" s="22"/>
    </row>
    <row r="834" spans="4:6" ht="17" thickBot="1" x14ac:dyDescent="0.25">
      <c r="D834" s="9"/>
      <c r="E834" s="22"/>
      <c r="F834" s="22"/>
    </row>
    <row r="835" spans="4:6" ht="17" thickBot="1" x14ac:dyDescent="0.25">
      <c r="D835" s="9"/>
      <c r="E835" s="22"/>
      <c r="F835" s="22"/>
    </row>
    <row r="836" spans="4:6" ht="17" thickBot="1" x14ac:dyDescent="0.25">
      <c r="D836" s="9"/>
      <c r="E836" s="22"/>
      <c r="F836" s="22"/>
    </row>
    <row r="837" spans="4:6" ht="17" thickBot="1" x14ac:dyDescent="0.25">
      <c r="D837" s="9"/>
      <c r="E837" s="22"/>
      <c r="F837" s="22"/>
    </row>
    <row r="838" spans="4:6" ht="17" thickBot="1" x14ac:dyDescent="0.25">
      <c r="D838" s="9"/>
      <c r="E838" s="22"/>
      <c r="F838" s="22"/>
    </row>
    <row r="839" spans="4:6" ht="17" thickBot="1" x14ac:dyDescent="0.25">
      <c r="D839" s="9"/>
      <c r="E839" s="22"/>
      <c r="F839" s="22"/>
    </row>
    <row r="840" spans="4:6" ht="17" thickBot="1" x14ac:dyDescent="0.25">
      <c r="D840" s="9"/>
      <c r="E840" s="22"/>
      <c r="F840" s="22"/>
    </row>
    <row r="841" spans="4:6" ht="17" thickBot="1" x14ac:dyDescent="0.25">
      <c r="D841" s="9"/>
      <c r="E841" s="22"/>
      <c r="F841" s="22"/>
    </row>
    <row r="842" spans="4:6" ht="17" thickBot="1" x14ac:dyDescent="0.25">
      <c r="D842" s="9"/>
      <c r="E842" s="22"/>
      <c r="F842" s="22"/>
    </row>
    <row r="843" spans="4:6" ht="17" thickBot="1" x14ac:dyDescent="0.25">
      <c r="D843" s="9"/>
      <c r="E843" s="22"/>
      <c r="F843" s="22"/>
    </row>
    <row r="844" spans="4:6" ht="17" thickBot="1" x14ac:dyDescent="0.25">
      <c r="D844" s="9"/>
      <c r="E844" s="22"/>
      <c r="F844" s="22"/>
    </row>
    <row r="845" spans="4:6" ht="17" thickBot="1" x14ac:dyDescent="0.25">
      <c r="D845" s="9"/>
      <c r="E845" s="22"/>
      <c r="F845" s="22"/>
    </row>
    <row r="846" spans="4:6" ht="17" thickBot="1" x14ac:dyDescent="0.25">
      <c r="D846" s="9"/>
      <c r="E846" s="22"/>
      <c r="F846" s="22"/>
    </row>
    <row r="847" spans="4:6" ht="17" thickBot="1" x14ac:dyDescent="0.25">
      <c r="D847" s="9"/>
      <c r="E847" s="22"/>
      <c r="F847" s="22"/>
    </row>
    <row r="848" spans="4:6" ht="17" thickBot="1" x14ac:dyDescent="0.25">
      <c r="D848" s="9"/>
      <c r="E848" s="22"/>
      <c r="F848" s="22"/>
    </row>
    <row r="849" spans="4:6" ht="17" thickBot="1" x14ac:dyDescent="0.25">
      <c r="D849" s="9"/>
      <c r="E849" s="22"/>
      <c r="F849" s="22"/>
    </row>
    <row r="850" spans="4:6" ht="17" thickBot="1" x14ac:dyDescent="0.25">
      <c r="D850" s="9"/>
      <c r="E850" s="22"/>
      <c r="F850" s="22"/>
    </row>
    <row r="851" spans="4:6" ht="17" thickBot="1" x14ac:dyDescent="0.25">
      <c r="D851" s="9"/>
      <c r="E851" s="22"/>
      <c r="F851" s="22"/>
    </row>
    <row r="852" spans="4:6" ht="17" thickBot="1" x14ac:dyDescent="0.25">
      <c r="D852" s="9"/>
      <c r="E852" s="22"/>
      <c r="F852" s="22"/>
    </row>
    <row r="853" spans="4:6" ht="17" thickBot="1" x14ac:dyDescent="0.25">
      <c r="D853" s="9"/>
      <c r="E853" s="22"/>
      <c r="F853" s="22"/>
    </row>
    <row r="854" spans="4:6" ht="17" thickBot="1" x14ac:dyDescent="0.25">
      <c r="D854" s="9"/>
      <c r="E854" s="22"/>
      <c r="F854" s="22"/>
    </row>
    <row r="855" spans="4:6" ht="17" thickBot="1" x14ac:dyDescent="0.25">
      <c r="D855" s="9"/>
      <c r="E855" s="22"/>
      <c r="F855" s="22"/>
    </row>
    <row r="856" spans="4:6" ht="17" thickBot="1" x14ac:dyDescent="0.25">
      <c r="D856" s="9"/>
      <c r="E856" s="22"/>
      <c r="F856" s="22"/>
    </row>
    <row r="857" spans="4:6" ht="17" thickBot="1" x14ac:dyDescent="0.25">
      <c r="D857" s="9"/>
      <c r="E857" s="22"/>
      <c r="F857" s="22"/>
    </row>
    <row r="858" spans="4:6" ht="17" thickBot="1" x14ac:dyDescent="0.25">
      <c r="D858" s="9"/>
      <c r="E858" s="22"/>
      <c r="F858" s="22"/>
    </row>
    <row r="859" spans="4:6" ht="17" thickBot="1" x14ac:dyDescent="0.25">
      <c r="D859" s="9"/>
      <c r="E859" s="22"/>
      <c r="F859" s="22"/>
    </row>
    <row r="860" spans="4:6" ht="17" thickBot="1" x14ac:dyDescent="0.25">
      <c r="D860" s="9"/>
      <c r="E860" s="22"/>
      <c r="F860" s="22"/>
    </row>
    <row r="861" spans="4:6" ht="17" thickBot="1" x14ac:dyDescent="0.25">
      <c r="D861" s="9"/>
      <c r="E861" s="22"/>
      <c r="F861" s="22"/>
    </row>
    <row r="862" spans="4:6" ht="17" thickBot="1" x14ac:dyDescent="0.25">
      <c r="D862" s="9"/>
      <c r="E862" s="22"/>
      <c r="F862" s="22"/>
    </row>
    <row r="863" spans="4:6" ht="17" thickBot="1" x14ac:dyDescent="0.25">
      <c r="D863" s="9"/>
      <c r="E863" s="22"/>
      <c r="F863" s="22"/>
    </row>
    <row r="864" spans="4:6" ht="17" thickBot="1" x14ac:dyDescent="0.25">
      <c r="D864" s="9"/>
      <c r="E864" s="22"/>
      <c r="F864" s="22"/>
    </row>
    <row r="865" spans="4:6" ht="17" thickBot="1" x14ac:dyDescent="0.25">
      <c r="D865" s="9"/>
      <c r="E865" s="22"/>
      <c r="F865" s="22"/>
    </row>
    <row r="866" spans="4:6" ht="17" thickBot="1" x14ac:dyDescent="0.25">
      <c r="D866" s="9"/>
      <c r="E866" s="22"/>
      <c r="F866" s="22"/>
    </row>
    <row r="867" spans="4:6" ht="17" thickBot="1" x14ac:dyDescent="0.25">
      <c r="D867" s="9"/>
      <c r="E867" s="22"/>
      <c r="F867" s="22"/>
    </row>
    <row r="868" spans="4:6" ht="17" thickBot="1" x14ac:dyDescent="0.25">
      <c r="D868" s="9"/>
      <c r="E868" s="22"/>
      <c r="F868" s="22"/>
    </row>
    <row r="869" spans="4:6" ht="17" thickBot="1" x14ac:dyDescent="0.25">
      <c r="D869" s="9"/>
      <c r="E869" s="22"/>
      <c r="F869" s="22"/>
    </row>
    <row r="870" spans="4:6" ht="17" thickBot="1" x14ac:dyDescent="0.25">
      <c r="D870" s="9"/>
      <c r="E870" s="22"/>
      <c r="F870" s="22"/>
    </row>
    <row r="871" spans="4:6" ht="17" thickBot="1" x14ac:dyDescent="0.25">
      <c r="D871" s="9"/>
      <c r="E871" s="22"/>
      <c r="F871" s="22"/>
    </row>
    <row r="872" spans="4:6" ht="17" thickBot="1" x14ac:dyDescent="0.25">
      <c r="D872" s="9"/>
      <c r="E872" s="22"/>
      <c r="F872" s="22"/>
    </row>
    <row r="873" spans="4:6" ht="17" thickBot="1" x14ac:dyDescent="0.25">
      <c r="D873" s="9"/>
      <c r="E873" s="22"/>
      <c r="F873" s="22"/>
    </row>
    <row r="874" spans="4:6" ht="17" thickBot="1" x14ac:dyDescent="0.25">
      <c r="D874" s="9"/>
      <c r="E874" s="22"/>
      <c r="F874" s="22"/>
    </row>
    <row r="875" spans="4:6" ht="17" thickBot="1" x14ac:dyDescent="0.25">
      <c r="D875" s="9"/>
      <c r="E875" s="22"/>
      <c r="F875" s="22"/>
    </row>
    <row r="876" spans="4:6" ht="17" thickBot="1" x14ac:dyDescent="0.25">
      <c r="D876" s="9"/>
      <c r="E876" s="22"/>
      <c r="F876" s="22"/>
    </row>
    <row r="877" spans="4:6" ht="17" thickBot="1" x14ac:dyDescent="0.25">
      <c r="D877" s="9"/>
      <c r="E877" s="22"/>
      <c r="F877" s="22"/>
    </row>
    <row r="878" spans="4:6" ht="17" thickBot="1" x14ac:dyDescent="0.25">
      <c r="D878" s="9"/>
      <c r="E878" s="22"/>
      <c r="F878" s="22"/>
    </row>
    <row r="879" spans="4:6" ht="17" thickBot="1" x14ac:dyDescent="0.25">
      <c r="D879" s="9"/>
      <c r="E879" s="22"/>
      <c r="F879" s="22"/>
    </row>
    <row r="880" spans="4:6" ht="17" thickBot="1" x14ac:dyDescent="0.25">
      <c r="D880" s="9"/>
      <c r="E880" s="22"/>
      <c r="F880" s="22"/>
    </row>
    <row r="881" spans="4:6" ht="17" thickBot="1" x14ac:dyDescent="0.25">
      <c r="D881" s="9"/>
      <c r="E881" s="22"/>
      <c r="F881" s="22"/>
    </row>
    <row r="882" spans="4:6" ht="17" thickBot="1" x14ac:dyDescent="0.25">
      <c r="D882" s="9"/>
      <c r="E882" s="22"/>
      <c r="F882" s="22"/>
    </row>
    <row r="883" spans="4:6" ht="17" thickBot="1" x14ac:dyDescent="0.25">
      <c r="D883" s="9"/>
      <c r="E883" s="22"/>
      <c r="F883" s="22"/>
    </row>
    <row r="884" spans="4:6" ht="17" thickBot="1" x14ac:dyDescent="0.25">
      <c r="D884" s="9"/>
      <c r="E884" s="22"/>
      <c r="F884" s="22"/>
    </row>
    <row r="885" spans="4:6" ht="17" thickBot="1" x14ac:dyDescent="0.25">
      <c r="D885" s="9"/>
      <c r="E885" s="22"/>
      <c r="F885" s="22"/>
    </row>
    <row r="886" spans="4:6" ht="17" thickBot="1" x14ac:dyDescent="0.25">
      <c r="D886" s="9"/>
      <c r="E886" s="22"/>
      <c r="F886" s="22"/>
    </row>
    <row r="887" spans="4:6" ht="17" thickBot="1" x14ac:dyDescent="0.25">
      <c r="D887" s="9"/>
      <c r="E887" s="22"/>
      <c r="F887" s="22"/>
    </row>
    <row r="888" spans="4:6" ht="17" thickBot="1" x14ac:dyDescent="0.25">
      <c r="D888" s="9"/>
      <c r="E888" s="22"/>
      <c r="F888" s="22"/>
    </row>
    <row r="889" spans="4:6" ht="17" thickBot="1" x14ac:dyDescent="0.25">
      <c r="D889" s="9"/>
      <c r="E889" s="22"/>
      <c r="F889" s="22"/>
    </row>
    <row r="890" spans="4:6" ht="17" thickBot="1" x14ac:dyDescent="0.25">
      <c r="D890" s="9"/>
      <c r="E890" s="22"/>
      <c r="F890" s="22"/>
    </row>
    <row r="891" spans="4:6" ht="17" thickBot="1" x14ac:dyDescent="0.25">
      <c r="D891" s="9"/>
      <c r="E891" s="22"/>
      <c r="F891" s="22"/>
    </row>
    <row r="892" spans="4:6" ht="17" thickBot="1" x14ac:dyDescent="0.25">
      <c r="D892" s="9"/>
      <c r="E892" s="22"/>
      <c r="F892" s="22"/>
    </row>
    <row r="893" spans="4:6" ht="17" thickBot="1" x14ac:dyDescent="0.25">
      <c r="D893" s="9"/>
      <c r="E893" s="22"/>
      <c r="F893" s="22"/>
    </row>
    <row r="894" spans="4:6" ht="17" thickBot="1" x14ac:dyDescent="0.25">
      <c r="D894" s="9"/>
      <c r="E894" s="22"/>
      <c r="F894" s="22"/>
    </row>
    <row r="895" spans="4:6" ht="17" thickBot="1" x14ac:dyDescent="0.25">
      <c r="D895" s="9"/>
      <c r="E895" s="22"/>
      <c r="F895" s="22"/>
    </row>
    <row r="896" spans="4:6" ht="17" thickBot="1" x14ac:dyDescent="0.25">
      <c r="D896" s="9"/>
      <c r="E896" s="22"/>
      <c r="F896" s="22"/>
    </row>
    <row r="897" spans="4:6" ht="17" thickBot="1" x14ac:dyDescent="0.25">
      <c r="D897" s="9"/>
      <c r="E897" s="22"/>
      <c r="F897" s="22"/>
    </row>
    <row r="898" spans="4:6" ht="17" thickBot="1" x14ac:dyDescent="0.25">
      <c r="D898" s="9"/>
      <c r="E898" s="22"/>
      <c r="F898" s="22"/>
    </row>
    <row r="899" spans="4:6" ht="17" thickBot="1" x14ac:dyDescent="0.25">
      <c r="D899" s="9"/>
      <c r="E899" s="22"/>
      <c r="F899" s="22"/>
    </row>
    <row r="900" spans="4:6" ht="17" thickBot="1" x14ac:dyDescent="0.25">
      <c r="D900" s="9"/>
      <c r="E900" s="22"/>
      <c r="F900" s="22"/>
    </row>
    <row r="901" spans="4:6" ht="17" thickBot="1" x14ac:dyDescent="0.25">
      <c r="D901" s="9"/>
      <c r="E901" s="22"/>
      <c r="F901" s="22"/>
    </row>
    <row r="902" spans="4:6" ht="17" thickBot="1" x14ac:dyDescent="0.25">
      <c r="D902" s="9"/>
      <c r="E902" s="22"/>
      <c r="F902" s="22"/>
    </row>
    <row r="903" spans="4:6" ht="17" thickBot="1" x14ac:dyDescent="0.25">
      <c r="D903" s="9"/>
      <c r="E903" s="22"/>
      <c r="F903" s="22"/>
    </row>
    <row r="904" spans="4:6" ht="17" thickBot="1" x14ac:dyDescent="0.25">
      <c r="D904" s="9"/>
      <c r="E904" s="22"/>
      <c r="F904" s="22"/>
    </row>
    <row r="905" spans="4:6" ht="17" thickBot="1" x14ac:dyDescent="0.25">
      <c r="D905" s="9"/>
      <c r="E905" s="22"/>
      <c r="F905" s="22"/>
    </row>
    <row r="906" spans="4:6" ht="17" thickBot="1" x14ac:dyDescent="0.25">
      <c r="D906" s="9"/>
      <c r="E906" s="22"/>
      <c r="F906" s="22"/>
    </row>
    <row r="907" spans="4:6" ht="17" thickBot="1" x14ac:dyDescent="0.25">
      <c r="D907" s="9"/>
      <c r="E907" s="22"/>
      <c r="F907" s="22"/>
    </row>
    <row r="908" spans="4:6" ht="17" thickBot="1" x14ac:dyDescent="0.25">
      <c r="D908" s="9"/>
      <c r="E908" s="22"/>
      <c r="F908" s="22"/>
    </row>
    <row r="909" spans="4:6" ht="17" thickBot="1" x14ac:dyDescent="0.25">
      <c r="D909" s="9"/>
      <c r="E909" s="22"/>
      <c r="F909" s="22"/>
    </row>
    <row r="910" spans="4:6" ht="17" thickBot="1" x14ac:dyDescent="0.25">
      <c r="D910" s="9"/>
      <c r="E910" s="22"/>
      <c r="F910" s="22"/>
    </row>
    <row r="911" spans="4:6" ht="17" thickBot="1" x14ac:dyDescent="0.25">
      <c r="D911" s="9"/>
      <c r="E911" s="22"/>
      <c r="F911" s="22"/>
    </row>
    <row r="912" spans="4:6" ht="17" thickBot="1" x14ac:dyDescent="0.25">
      <c r="D912" s="9"/>
      <c r="E912" s="22"/>
      <c r="F912" s="22"/>
    </row>
    <row r="913" spans="4:6" ht="17" thickBot="1" x14ac:dyDescent="0.25">
      <c r="D913" s="9"/>
      <c r="E913" s="22"/>
      <c r="F913" s="22"/>
    </row>
    <row r="914" spans="4:6" ht="17" thickBot="1" x14ac:dyDescent="0.25">
      <c r="D914" s="9"/>
      <c r="E914" s="22"/>
      <c r="F914" s="22"/>
    </row>
    <row r="915" spans="4:6" ht="17" thickBot="1" x14ac:dyDescent="0.25">
      <c r="D915" s="9"/>
      <c r="E915" s="22"/>
      <c r="F915" s="22"/>
    </row>
    <row r="916" spans="4:6" ht="17" thickBot="1" x14ac:dyDescent="0.25">
      <c r="D916" s="9"/>
      <c r="E916" s="22"/>
      <c r="F916" s="22"/>
    </row>
    <row r="917" spans="4:6" ht="17" thickBot="1" x14ac:dyDescent="0.25">
      <c r="D917" s="9"/>
      <c r="E917" s="22"/>
      <c r="F917" s="22"/>
    </row>
    <row r="918" spans="4:6" ht="17" thickBot="1" x14ac:dyDescent="0.25">
      <c r="D918" s="9"/>
      <c r="E918" s="22"/>
      <c r="F918" s="22"/>
    </row>
    <row r="919" spans="4:6" ht="17" thickBot="1" x14ac:dyDescent="0.25">
      <c r="D919" s="9"/>
      <c r="E919" s="22"/>
      <c r="F919" s="22"/>
    </row>
    <row r="920" spans="4:6" ht="17" thickBot="1" x14ac:dyDescent="0.25">
      <c r="D920" s="9"/>
      <c r="E920" s="22"/>
      <c r="F920" s="22"/>
    </row>
    <row r="921" spans="4:6" ht="17" thickBot="1" x14ac:dyDescent="0.25">
      <c r="D921" s="9"/>
      <c r="E921" s="22"/>
      <c r="F921" s="22"/>
    </row>
    <row r="922" spans="4:6" ht="17" thickBot="1" x14ac:dyDescent="0.25">
      <c r="D922" s="9"/>
      <c r="E922" s="22"/>
      <c r="F922" s="22"/>
    </row>
    <row r="923" spans="4:6" ht="17" thickBot="1" x14ac:dyDescent="0.25">
      <c r="D923" s="9"/>
      <c r="E923" s="22"/>
      <c r="F923" s="22"/>
    </row>
    <row r="924" spans="4:6" ht="17" thickBot="1" x14ac:dyDescent="0.25">
      <c r="D924" s="9"/>
      <c r="E924" s="22"/>
      <c r="F924" s="22"/>
    </row>
    <row r="925" spans="4:6" ht="17" thickBot="1" x14ac:dyDescent="0.25">
      <c r="D925" s="9"/>
      <c r="E925" s="22"/>
      <c r="F925" s="22"/>
    </row>
    <row r="926" spans="4:6" ht="17" thickBot="1" x14ac:dyDescent="0.25">
      <c r="D926" s="9"/>
      <c r="E926" s="22"/>
      <c r="F926" s="22"/>
    </row>
    <row r="927" spans="4:6" ht="17" thickBot="1" x14ac:dyDescent="0.25">
      <c r="D927" s="9"/>
      <c r="E927" s="22"/>
      <c r="F927" s="22"/>
    </row>
    <row r="928" spans="4:6" ht="17" thickBot="1" x14ac:dyDescent="0.25">
      <c r="D928" s="9"/>
      <c r="E928" s="22"/>
      <c r="F928" s="22"/>
    </row>
    <row r="929" spans="4:6" ht="17" thickBot="1" x14ac:dyDescent="0.25">
      <c r="D929" s="9"/>
      <c r="E929" s="22"/>
      <c r="F929" s="22"/>
    </row>
    <row r="930" spans="4:6" ht="17" thickBot="1" x14ac:dyDescent="0.25">
      <c r="D930" s="9"/>
      <c r="E930" s="22"/>
      <c r="F930" s="22"/>
    </row>
    <row r="931" spans="4:6" ht="17" thickBot="1" x14ac:dyDescent="0.25">
      <c r="D931" s="9"/>
      <c r="E931" s="22"/>
      <c r="F931" s="22"/>
    </row>
    <row r="932" spans="4:6" ht="17" thickBot="1" x14ac:dyDescent="0.25">
      <c r="D932" s="9"/>
      <c r="E932" s="22"/>
      <c r="F932" s="22"/>
    </row>
    <row r="933" spans="4:6" ht="17" thickBot="1" x14ac:dyDescent="0.25">
      <c r="D933" s="9"/>
      <c r="E933" s="22"/>
      <c r="F933" s="22"/>
    </row>
    <row r="934" spans="4:6" ht="17" thickBot="1" x14ac:dyDescent="0.25">
      <c r="D934" s="9"/>
      <c r="E934" s="22"/>
      <c r="F934" s="22"/>
    </row>
    <row r="935" spans="4:6" ht="17" thickBot="1" x14ac:dyDescent="0.25">
      <c r="D935" s="9"/>
      <c r="E935" s="22"/>
      <c r="F935" s="22"/>
    </row>
    <row r="936" spans="4:6" ht="17" thickBot="1" x14ac:dyDescent="0.25">
      <c r="D936" s="9"/>
      <c r="E936" s="22"/>
      <c r="F936" s="22"/>
    </row>
    <row r="937" spans="4:6" ht="17" thickBot="1" x14ac:dyDescent="0.25">
      <c r="D937" s="9"/>
      <c r="E937" s="22"/>
      <c r="F937" s="22"/>
    </row>
    <row r="938" spans="4:6" ht="17" thickBot="1" x14ac:dyDescent="0.25">
      <c r="D938" s="9"/>
      <c r="E938" s="22"/>
      <c r="F938" s="22"/>
    </row>
    <row r="939" spans="4:6" ht="17" thickBot="1" x14ac:dyDescent="0.25">
      <c r="D939" s="9"/>
      <c r="E939" s="22"/>
      <c r="F939" s="22"/>
    </row>
    <row r="940" spans="4:6" ht="17" thickBot="1" x14ac:dyDescent="0.25">
      <c r="D940" s="9"/>
      <c r="E940" s="22"/>
      <c r="F940" s="22"/>
    </row>
    <row r="941" spans="4:6" ht="17" thickBot="1" x14ac:dyDescent="0.25">
      <c r="D941" s="9"/>
      <c r="E941" s="22"/>
      <c r="F941" s="22"/>
    </row>
    <row r="942" spans="4:6" ht="17" thickBot="1" x14ac:dyDescent="0.25">
      <c r="D942" s="9"/>
      <c r="E942" s="22"/>
      <c r="F942" s="22"/>
    </row>
    <row r="943" spans="4:6" ht="17" thickBot="1" x14ac:dyDescent="0.25">
      <c r="D943" s="9"/>
      <c r="E943" s="22"/>
      <c r="F943" s="22"/>
    </row>
    <row r="944" spans="4:6" ht="17" thickBot="1" x14ac:dyDescent="0.25">
      <c r="D944" s="9"/>
      <c r="E944" s="22"/>
      <c r="F944" s="22"/>
    </row>
    <row r="945" spans="4:6" ht="17" thickBot="1" x14ac:dyDescent="0.25">
      <c r="D945" s="9"/>
      <c r="E945" s="22"/>
      <c r="F945" s="22"/>
    </row>
    <row r="946" spans="4:6" ht="17" thickBot="1" x14ac:dyDescent="0.25">
      <c r="D946" s="9"/>
      <c r="E946" s="22"/>
      <c r="F946" s="22"/>
    </row>
    <row r="947" spans="4:6" ht="17" thickBot="1" x14ac:dyDescent="0.25">
      <c r="D947" s="9"/>
      <c r="E947" s="22"/>
      <c r="F947" s="22"/>
    </row>
    <row r="948" spans="4:6" ht="17" thickBot="1" x14ac:dyDescent="0.25">
      <c r="D948" s="9"/>
      <c r="E948" s="22"/>
      <c r="F948" s="22"/>
    </row>
    <row r="949" spans="4:6" ht="17" thickBot="1" x14ac:dyDescent="0.25">
      <c r="D949" s="9"/>
      <c r="E949" s="22"/>
      <c r="F949" s="22"/>
    </row>
    <row r="950" spans="4:6" ht="17" thickBot="1" x14ac:dyDescent="0.25">
      <c r="D950" s="9"/>
      <c r="E950" s="22"/>
      <c r="F950" s="22"/>
    </row>
    <row r="951" spans="4:6" ht="17" thickBot="1" x14ac:dyDescent="0.25">
      <c r="D951" s="9"/>
      <c r="E951" s="22"/>
      <c r="F951" s="22"/>
    </row>
    <row r="952" spans="4:6" ht="17" thickBot="1" x14ac:dyDescent="0.25">
      <c r="D952" s="9"/>
      <c r="E952" s="22"/>
      <c r="F952" s="22"/>
    </row>
    <row r="953" spans="4:6" ht="17" thickBot="1" x14ac:dyDescent="0.25">
      <c r="D953" s="9"/>
      <c r="E953" s="22"/>
      <c r="F953" s="22"/>
    </row>
    <row r="954" spans="4:6" ht="17" thickBot="1" x14ac:dyDescent="0.25">
      <c r="D954" s="9"/>
      <c r="E954" s="22"/>
      <c r="F954" s="22"/>
    </row>
    <row r="955" spans="4:6" ht="17" thickBot="1" x14ac:dyDescent="0.25">
      <c r="D955" s="9"/>
      <c r="E955" s="22"/>
      <c r="F955" s="22"/>
    </row>
    <row r="956" spans="4:6" ht="17" thickBot="1" x14ac:dyDescent="0.25">
      <c r="D956" s="9"/>
      <c r="E956" s="22"/>
      <c r="F956" s="22"/>
    </row>
    <row r="957" spans="4:6" ht="17" thickBot="1" x14ac:dyDescent="0.25">
      <c r="D957" s="9"/>
      <c r="E957" s="22"/>
      <c r="F957" s="22"/>
    </row>
    <row r="958" spans="4:6" ht="17" thickBot="1" x14ac:dyDescent="0.25">
      <c r="D958" s="9"/>
      <c r="E958" s="22"/>
      <c r="F958" s="22"/>
    </row>
    <row r="959" spans="4:6" ht="17" thickBot="1" x14ac:dyDescent="0.25">
      <c r="D959" s="9"/>
      <c r="E959" s="22"/>
      <c r="F959" s="22"/>
    </row>
    <row r="960" spans="4:6" ht="17" thickBot="1" x14ac:dyDescent="0.25">
      <c r="D960" s="9"/>
      <c r="E960" s="22"/>
      <c r="F960" s="22"/>
    </row>
    <row r="961" spans="4:6" ht="17" thickBot="1" x14ac:dyDescent="0.25">
      <c r="D961" s="9"/>
      <c r="E961" s="22"/>
      <c r="F961" s="22"/>
    </row>
    <row r="962" spans="4:6" ht="17" thickBot="1" x14ac:dyDescent="0.25">
      <c r="D962" s="9"/>
      <c r="E962" s="22"/>
      <c r="F962" s="22"/>
    </row>
    <row r="963" spans="4:6" ht="17" thickBot="1" x14ac:dyDescent="0.25">
      <c r="D963" s="9"/>
      <c r="E963" s="22"/>
      <c r="F963" s="22"/>
    </row>
    <row r="964" spans="4:6" ht="17" thickBot="1" x14ac:dyDescent="0.25">
      <c r="D964" s="9"/>
      <c r="E964" s="22"/>
      <c r="F964" s="22"/>
    </row>
    <row r="965" spans="4:6" ht="17" thickBot="1" x14ac:dyDescent="0.25">
      <c r="D965" s="9"/>
      <c r="E965" s="22"/>
      <c r="F965" s="22"/>
    </row>
    <row r="966" spans="4:6" ht="17" thickBot="1" x14ac:dyDescent="0.25">
      <c r="D966" s="9"/>
      <c r="E966" s="22"/>
      <c r="F966" s="22"/>
    </row>
    <row r="967" spans="4:6" ht="17" thickBot="1" x14ac:dyDescent="0.25">
      <c r="D967" s="9"/>
      <c r="E967" s="22"/>
      <c r="F967" s="22"/>
    </row>
    <row r="968" spans="4:6" ht="17" thickBot="1" x14ac:dyDescent="0.25">
      <c r="D968" s="9"/>
      <c r="E968" s="22"/>
      <c r="F968" s="22"/>
    </row>
    <row r="969" spans="4:6" ht="17" thickBot="1" x14ac:dyDescent="0.25">
      <c r="D969" s="9"/>
      <c r="E969" s="22"/>
      <c r="F969" s="22"/>
    </row>
    <row r="970" spans="4:6" ht="17" thickBot="1" x14ac:dyDescent="0.25">
      <c r="D970" s="9"/>
      <c r="E970" s="22"/>
      <c r="F970" s="22"/>
    </row>
    <row r="971" spans="4:6" ht="17" thickBot="1" x14ac:dyDescent="0.25">
      <c r="D971" s="9"/>
      <c r="E971" s="22"/>
      <c r="F971" s="22"/>
    </row>
    <row r="972" spans="4:6" ht="17" thickBot="1" x14ac:dyDescent="0.25">
      <c r="D972" s="9"/>
      <c r="E972" s="22"/>
      <c r="F972" s="22"/>
    </row>
    <row r="973" spans="4:6" ht="17" thickBot="1" x14ac:dyDescent="0.25">
      <c r="D973" s="9"/>
      <c r="E973" s="22"/>
      <c r="F973" s="22"/>
    </row>
    <row r="974" spans="4:6" ht="17" thickBot="1" x14ac:dyDescent="0.25">
      <c r="D974" s="9"/>
      <c r="E974" s="22"/>
      <c r="F974" s="22"/>
    </row>
    <row r="975" spans="4:6" ht="17" thickBot="1" x14ac:dyDescent="0.25">
      <c r="D975" s="9"/>
      <c r="E975" s="22"/>
      <c r="F975" s="22"/>
    </row>
    <row r="976" spans="4:6" ht="17" thickBot="1" x14ac:dyDescent="0.25">
      <c r="D976" s="9"/>
      <c r="E976" s="22"/>
      <c r="F976" s="22"/>
    </row>
    <row r="977" spans="4:6" ht="17" thickBot="1" x14ac:dyDescent="0.25">
      <c r="D977" s="9"/>
      <c r="E977" s="22"/>
      <c r="F977" s="22"/>
    </row>
    <row r="978" spans="4:6" ht="17" thickBot="1" x14ac:dyDescent="0.25">
      <c r="D978" s="9"/>
      <c r="E978" s="22"/>
      <c r="F978" s="22"/>
    </row>
    <row r="979" spans="4:6" ht="17" thickBot="1" x14ac:dyDescent="0.25">
      <c r="D979" s="9"/>
      <c r="E979" s="22"/>
      <c r="F979" s="22"/>
    </row>
    <row r="980" spans="4:6" ht="17" thickBot="1" x14ac:dyDescent="0.25">
      <c r="D980" s="9"/>
      <c r="E980" s="22"/>
      <c r="F980" s="22"/>
    </row>
    <row r="981" spans="4:6" ht="17" thickBot="1" x14ac:dyDescent="0.25">
      <c r="D981" s="9"/>
      <c r="E981" s="22"/>
      <c r="F981" s="22"/>
    </row>
    <row r="982" spans="4:6" ht="17" thickBot="1" x14ac:dyDescent="0.25">
      <c r="D982" s="9"/>
      <c r="E982" s="22"/>
      <c r="F982" s="22"/>
    </row>
    <row r="983" spans="4:6" ht="17" thickBot="1" x14ac:dyDescent="0.25">
      <c r="D983" s="9"/>
      <c r="E983" s="22"/>
      <c r="F983" s="22"/>
    </row>
    <row r="984" spans="4:6" ht="17" thickBot="1" x14ac:dyDescent="0.25">
      <c r="D984" s="9"/>
      <c r="E984" s="22"/>
      <c r="F984" s="22"/>
    </row>
    <row r="985" spans="4:6" ht="17" thickBot="1" x14ac:dyDescent="0.25">
      <c r="D985" s="9"/>
      <c r="E985" s="22"/>
      <c r="F985" s="22"/>
    </row>
    <row r="986" spans="4:6" ht="17" thickBot="1" x14ac:dyDescent="0.25">
      <c r="D986" s="9"/>
      <c r="E986" s="22"/>
      <c r="F986" s="22"/>
    </row>
    <row r="987" spans="4:6" ht="17" thickBot="1" x14ac:dyDescent="0.25">
      <c r="D987" s="9"/>
      <c r="E987" s="22"/>
      <c r="F987" s="22"/>
    </row>
    <row r="988" spans="4:6" ht="17" thickBot="1" x14ac:dyDescent="0.25">
      <c r="D988" s="9"/>
      <c r="E988" s="22"/>
      <c r="F988" s="22"/>
    </row>
    <row r="989" spans="4:6" ht="17" thickBot="1" x14ac:dyDescent="0.25">
      <c r="D989" s="9"/>
      <c r="E989" s="22"/>
      <c r="F989" s="22"/>
    </row>
    <row r="990" spans="4:6" ht="17" thickBot="1" x14ac:dyDescent="0.25">
      <c r="D990" s="9"/>
      <c r="E990" s="22"/>
      <c r="F990" s="22"/>
    </row>
    <row r="991" spans="4:6" ht="17" thickBot="1" x14ac:dyDescent="0.25">
      <c r="D991" s="9"/>
      <c r="E991" s="22"/>
      <c r="F991" s="22"/>
    </row>
    <row r="992" spans="4:6" ht="17" thickBot="1" x14ac:dyDescent="0.25">
      <c r="D992" s="9"/>
      <c r="E992" s="22"/>
      <c r="F992" s="22"/>
    </row>
    <row r="993" spans="4:6" ht="17" thickBot="1" x14ac:dyDescent="0.25">
      <c r="D993" s="9"/>
      <c r="E993" s="22"/>
      <c r="F993" s="22"/>
    </row>
    <row r="994" spans="4:6" ht="17" thickBot="1" x14ac:dyDescent="0.25">
      <c r="D994" s="9"/>
      <c r="E994" s="22"/>
      <c r="F994" s="22"/>
    </row>
    <row r="995" spans="4:6" ht="17" thickBot="1" x14ac:dyDescent="0.25">
      <c r="D995" s="9"/>
      <c r="E995" s="22"/>
      <c r="F995" s="22"/>
    </row>
    <row r="996" spans="4:6" ht="17" thickBot="1" x14ac:dyDescent="0.25">
      <c r="D996" s="9"/>
      <c r="E996" s="22"/>
      <c r="F996" s="22"/>
    </row>
    <row r="997" spans="4:6" ht="17" thickBot="1" x14ac:dyDescent="0.25">
      <c r="D997" s="9"/>
      <c r="E997" s="22"/>
      <c r="F997" s="22"/>
    </row>
    <row r="998" spans="4:6" ht="17" thickBot="1" x14ac:dyDescent="0.25">
      <c r="D998" s="9"/>
      <c r="E998" s="22"/>
      <c r="F998" s="22"/>
    </row>
    <row r="999" spans="4:6" ht="17" thickBot="1" x14ac:dyDescent="0.25">
      <c r="D999" s="9"/>
      <c r="E999" s="22"/>
      <c r="F999" s="22"/>
    </row>
    <row r="1000" spans="4:6" ht="17" thickBot="1" x14ac:dyDescent="0.25">
      <c r="D1000" s="9"/>
      <c r="E1000" s="22"/>
      <c r="F1000" s="22"/>
    </row>
    <row r="1001" spans="4:6" ht="17" thickBot="1" x14ac:dyDescent="0.25">
      <c r="D1001" s="9"/>
      <c r="E1001" s="22"/>
      <c r="F1001" s="22"/>
    </row>
    <row r="1002" spans="4:6" ht="17" thickBot="1" x14ac:dyDescent="0.25">
      <c r="D1002" s="9"/>
      <c r="E1002" s="22"/>
      <c r="F1002" s="22"/>
    </row>
    <row r="1003" spans="4:6" ht="17" thickBot="1" x14ac:dyDescent="0.25">
      <c r="D1003" s="9"/>
      <c r="E1003" s="22"/>
      <c r="F1003" s="22"/>
    </row>
    <row r="1004" spans="4:6" ht="17" thickBot="1" x14ac:dyDescent="0.25">
      <c r="D1004" s="9"/>
      <c r="E1004" s="22"/>
      <c r="F1004" s="22"/>
    </row>
    <row r="1005" spans="4:6" ht="17" thickBot="1" x14ac:dyDescent="0.25">
      <c r="D1005" s="9"/>
      <c r="E1005" s="22"/>
      <c r="F1005" s="2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35C8E249824284A8C93C174E457A3FE" ma:contentTypeVersion="19" ma:contentTypeDescription="Skapa ett nytt dokument." ma:contentTypeScope="" ma:versionID="5f7f26b35ed4cf5cce0055f4933a4122">
  <xsd:schema xmlns:xsd="http://www.w3.org/2001/XMLSchema" xmlns:xs="http://www.w3.org/2001/XMLSchema" xmlns:p="http://schemas.microsoft.com/office/2006/metadata/properties" xmlns:ns1="http://schemas.microsoft.com/sharepoint/v3" xmlns:ns2="0c9ac5ce-df04-40ae-8a2c-0e64c4386bfc" xmlns:ns3="bb032bc3-fa12-4ca8-a64d-5973f8b7ff21" xmlns:ns4="df8808f8-a511-4eb5-9e86-f68bebd3f88c" targetNamespace="http://schemas.microsoft.com/office/2006/metadata/properties" ma:root="true" ma:fieldsID="2750e9653c5602028c3c485baac5e08e" ns1:_="" ns2:_="" ns3:_="" ns4:_="">
    <xsd:import namespace="http://schemas.microsoft.com/sharepoint/v3"/>
    <xsd:import namespace="0c9ac5ce-df04-40ae-8a2c-0e64c4386bfc"/>
    <xsd:import namespace="bb032bc3-fa12-4ca8-a64d-5973f8b7ff21"/>
    <xsd:import namespace="df8808f8-a511-4eb5-9e86-f68bebd3f8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Egenskaper för enhetlig efterlevnadsprincip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Gränssnittsåtgärd för enhetlig efterlevnadsprincip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ac5ce-df04-40ae-8a2c-0e64c4386b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74c7f1cd-3441-4252-b5a9-d6dec0dca5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32bc3-fa12-4ca8-a64d-5973f8b7ff2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8808f8-a511-4eb5-9e86-f68bebd3f88c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e858753-085b-4ece-9913-d1d127a34da6}" ma:internalName="TaxCatchAll" ma:showField="CatchAllData" ma:web="bb032bc3-fa12-4ca8-a64d-5973f8b7ff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c9ac5ce-df04-40ae-8a2c-0e64c4386bfc">
      <Terms xmlns="http://schemas.microsoft.com/office/infopath/2007/PartnerControls"/>
    </lcf76f155ced4ddcb4097134ff3c332f>
    <_ip_UnifiedCompliancePolicyProperties xmlns="http://schemas.microsoft.com/sharepoint/v3" xsi:nil="true"/>
    <TaxCatchAll xmlns="df8808f8-a511-4eb5-9e86-f68bebd3f88c" xsi:nil="true"/>
  </documentManagement>
</p:properties>
</file>

<file path=customXml/itemProps1.xml><?xml version="1.0" encoding="utf-8"?>
<ds:datastoreItem xmlns:ds="http://schemas.openxmlformats.org/officeDocument/2006/customXml" ds:itemID="{B0C13B69-CCBE-4B19-A0AE-1C8EA3428D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c9ac5ce-df04-40ae-8a2c-0e64c4386bfc"/>
    <ds:schemaRef ds:uri="bb032bc3-fa12-4ca8-a64d-5973f8b7ff21"/>
    <ds:schemaRef ds:uri="df8808f8-a511-4eb5-9e86-f68bebd3f8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40CD68-F3E6-41BB-84E5-842579CC04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058775-649D-41BB-B4FB-FAFA1EC3F25A}">
  <ds:schemaRefs>
    <ds:schemaRef ds:uri="http://www.w3.org/XML/1998/namespace"/>
    <ds:schemaRef ds:uri="df8808f8-a511-4eb5-9e86-f68bebd3f88c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bb032bc3-fa12-4ca8-a64d-5973f8b7ff21"/>
    <ds:schemaRef ds:uri="0c9ac5ce-df04-40ae-8a2c-0e64c4386bf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Tobia Ritola</dc:creator>
  <cp:keywords/>
  <dc:description/>
  <cp:lastModifiedBy>Viktor Löfgren</cp:lastModifiedBy>
  <cp:revision/>
  <dcterms:created xsi:type="dcterms:W3CDTF">2023-11-19T17:03:43Z</dcterms:created>
  <dcterms:modified xsi:type="dcterms:W3CDTF">2023-12-05T08:20:03Z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0x010100735C8E249824284A8C93C174E457A3FE</vt:lpwstr>
  </property>
  <property fmtid="{D5CDD505-2E9C-101B-9397-08002B2CF9AE}" pid="3" name="MediaServiceImageTags">
    <vt:lpwstr/>
  </property>
</Properties>
</file>